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20" activeTab="2"/>
  </bookViews>
  <sheets>
    <sheet name="эстафета юноши" sheetId="1" r:id="rId1"/>
    <sheet name="эстафета девушки" sheetId="2" r:id="rId2"/>
    <sheet name="Ит высота,шест" sheetId="3" r:id="rId3"/>
    <sheet name="прыжки, метания" sheetId="4" r:id="rId4"/>
    <sheet name="Итог бег" sheetId="5" r:id="rId5"/>
    <sheet name="команда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00" localSheetId="2">'[1]КлМ1'!$C$4:$D$14</definedName>
    <definedName name="_100" localSheetId="5">'[1]КлМ1'!$C$4:$D$14</definedName>
    <definedName name="_100" localSheetId="3">'[1]КлМ1'!$C$4:$D$14</definedName>
    <definedName name="_100" localSheetId="1">'[1]КлМ1'!$C$4:$D$14</definedName>
    <definedName name="_100" localSheetId="0">'[1]КлМ1'!$C$4:$D$14</definedName>
    <definedName name="_100">'[2]КлМ1'!$C$4:$D$14</definedName>
    <definedName name="_1000" localSheetId="2">'[1]КлМ1'!$O$4:$P$14</definedName>
    <definedName name="_1000" localSheetId="5">'[1]КлМ1'!$O$4:$P$14</definedName>
    <definedName name="_1000" localSheetId="3">'[1]КлМ1'!$O$4:$P$14</definedName>
    <definedName name="_1000" localSheetId="1">'[1]КлМ1'!$O$4:$P$14</definedName>
    <definedName name="_1000" localSheetId="0">'[1]КлМ1'!$O$4:$P$14</definedName>
    <definedName name="_1000">'[2]КлМ1'!$O$4:$P$14</definedName>
    <definedName name="_10000" localSheetId="2">'[1]КлМ1'!$W$4:$X$14</definedName>
    <definedName name="_10000" localSheetId="5">'[1]КлМ1'!$W$4:$X$14</definedName>
    <definedName name="_10000" localSheetId="3">'[1]КлМ1'!$W$4:$X$14</definedName>
    <definedName name="_10000" localSheetId="1">'[1]КлМ1'!$W$4:$X$14</definedName>
    <definedName name="_10000" localSheetId="0">'[1]КлМ1'!$W$4:$X$14</definedName>
    <definedName name="_10000">'[2]КлМ1'!$W$4:$X$14</definedName>
    <definedName name="_10000с_х" localSheetId="2">'[3]Кл2'!$AL$2:$AM$12</definedName>
    <definedName name="_10000с_х" localSheetId="5">'[3]Кл2'!$AL$2:$AM$12</definedName>
    <definedName name="_10000с_х" localSheetId="3">'[3]Кл2'!$AL$2:$AM$12</definedName>
    <definedName name="_10000с_х" localSheetId="1">'[3]Кл2'!$AL$2:$AM$12</definedName>
    <definedName name="_10000с_х" localSheetId="0">'[3]Кл2'!$AL$2:$AM$12</definedName>
    <definedName name="_10000с_х">'[4]Кл2'!$AL$2:$AM$12</definedName>
    <definedName name="_10000х" localSheetId="2">'[1]КлМ1'!$AM$4:$AN$14</definedName>
    <definedName name="_10000х" localSheetId="5">'[1]КлМ1'!$AM$4:$AN$14</definedName>
    <definedName name="_10000х" localSheetId="3">'[1]КлМ1'!$AM$4:$AN$14</definedName>
    <definedName name="_10000х" localSheetId="1">'[1]КлМ1'!$AM$4:$AN$14</definedName>
    <definedName name="_10000х" localSheetId="0">'[1]КлМ1'!$AM$4:$AN$14</definedName>
    <definedName name="_10000х">'[2]КлМ1'!$AM$4:$AN$14</definedName>
    <definedName name="_1000х" localSheetId="2">'[1]КлМ1'!$AE$4:$AF$14</definedName>
    <definedName name="_1000х" localSheetId="5">'[1]КлМ1'!$AE$4:$AF$14</definedName>
    <definedName name="_1000х" localSheetId="3">'[1]КлМ1'!$AE$4:$AF$14</definedName>
    <definedName name="_1000х" localSheetId="1">'[1]КлМ1'!$AE$4:$AF$14</definedName>
    <definedName name="_1000х" localSheetId="0">'[1]КлМ1'!$AE$4:$AF$14</definedName>
    <definedName name="_1000х">'[2]КлМ1'!$AE$4:$AF$14</definedName>
    <definedName name="_100м" localSheetId="2">'[3]Кл3'!$B$17:$C$27</definedName>
    <definedName name="_100м" localSheetId="5">'[3]Кл3'!$B$17:$C$27</definedName>
    <definedName name="_100м" localSheetId="3">'[3]Кл3'!$B$17:$C$27</definedName>
    <definedName name="_100м" localSheetId="1">'[3]Кл3'!$B$17:$C$27</definedName>
    <definedName name="_100м" localSheetId="0">'[3]Кл3'!$B$17:$C$27</definedName>
    <definedName name="_100м">'[4]Кл3'!$B$17:$C$27</definedName>
    <definedName name="_110_б" localSheetId="2">'[3]Кл3'!$D$17:$E$27</definedName>
    <definedName name="_110_б" localSheetId="5">'[3]Кл3'!$D$17:$E$27</definedName>
    <definedName name="_110_б" localSheetId="3">'[3]Кл3'!$D$17:$E$27</definedName>
    <definedName name="_110_б" localSheetId="1">'[3]Кл3'!$D$17:$E$27</definedName>
    <definedName name="_110_б" localSheetId="0">'[3]Кл3'!$D$17:$E$27</definedName>
    <definedName name="_110_б">'[4]Кл3'!$D$17:$E$27</definedName>
    <definedName name="_110б" localSheetId="2">'[1]КлМ1'!$AW$4:$AX$14</definedName>
    <definedName name="_110б" localSheetId="5">'[1]КлМ1'!$AW$4:$AX$14</definedName>
    <definedName name="_110б" localSheetId="3">'[1]КлМ1'!$AW$4:$AX$14</definedName>
    <definedName name="_110б" localSheetId="1">'[1]КлМ1'!$AW$4:$AX$14</definedName>
    <definedName name="_110б" localSheetId="0">'[1]КлМ1'!$AW$4:$AX$14</definedName>
    <definedName name="_110б">'[2]КлМ1'!$AW$4:$AX$14</definedName>
    <definedName name="_1500" localSheetId="2">'[1]КлМ1'!$Q$4:$R$14</definedName>
    <definedName name="_1500" localSheetId="5">'[1]КлМ1'!$Q$4:$R$14</definedName>
    <definedName name="_1500" localSheetId="3">'[1]КлМ1'!$Q$4:$R$14</definedName>
    <definedName name="_1500" localSheetId="1">'[1]КлМ1'!$Q$4:$R$14</definedName>
    <definedName name="_1500" localSheetId="0">'[1]КлМ1'!$Q$4:$R$14</definedName>
    <definedName name="_1500">'[2]КлМ1'!$Q$4:$R$14</definedName>
    <definedName name="_1500_п" localSheetId="2">'[5]Кл2'!$AR$2:$AS$12</definedName>
    <definedName name="_1500_п" localSheetId="5">'[5]Кл2'!$AR$2:$AS$12</definedName>
    <definedName name="_1500_п" localSheetId="3">'[5]Кл2'!$AR$2:$AS$12</definedName>
    <definedName name="_1500_п" localSheetId="1">'[5]Кл2'!$AR$2:$AS$12</definedName>
    <definedName name="_1500_п" localSheetId="0">'[5]Кл2'!$AR$2:$AS$12</definedName>
    <definedName name="_1500_п">'[6]Кл2'!$AR$2:$AS$12</definedName>
    <definedName name="_1500п" localSheetId="2">'[1]КлМ1'!$Y$4:$Z$14</definedName>
    <definedName name="_1500п" localSheetId="5">'[1]КлМ1'!$Y$4:$Z$14</definedName>
    <definedName name="_1500п" localSheetId="3">'[1]КлМ1'!$Y$4:$Z$14</definedName>
    <definedName name="_1500п" localSheetId="1">'[1]КлМ1'!$Y$4:$Z$14</definedName>
    <definedName name="_1500п" localSheetId="0">'[1]КлМ1'!$Y$4:$Z$14</definedName>
    <definedName name="_1500п">'[2]КлМ1'!$Y$4:$Z$14</definedName>
    <definedName name="_200" localSheetId="2">'[1]КлМ1'!$E$4:$F$14</definedName>
    <definedName name="_200" localSheetId="5">'[1]КлМ1'!$E$4:$F$14</definedName>
    <definedName name="_200" localSheetId="3">'[1]КлМ1'!$E$4:$F$14</definedName>
    <definedName name="_200" localSheetId="1">'[1]КлМ1'!$E$4:$F$14</definedName>
    <definedName name="_200" localSheetId="0">'[1]КлМ1'!$E$4:$F$14</definedName>
    <definedName name="_200">'[2]КлМ1'!$E$4:$F$14</definedName>
    <definedName name="_2000_п" localSheetId="2">'[3]Кл2'!$AN$2:$AO$12</definedName>
    <definedName name="_2000_п" localSheetId="5">'[3]Кл2'!$AN$2:$AO$12</definedName>
    <definedName name="_2000_п" localSheetId="3">'[3]Кл2'!$AN$2:$AO$12</definedName>
    <definedName name="_2000_п" localSheetId="1">'[3]Кл2'!$AN$2:$AO$12</definedName>
    <definedName name="_2000_п" localSheetId="0">'[3]Кл2'!$AN$2:$AO$12</definedName>
    <definedName name="_2000_п">'[4]Кл2'!$AN$2:$AO$12</definedName>
    <definedName name="_2000п" localSheetId="2">'[1]КлМ1'!$AA$4:$AB$14</definedName>
    <definedName name="_2000п" localSheetId="5">'[1]КлМ1'!$AA$4:$AB$14</definedName>
    <definedName name="_2000п" localSheetId="3">'[1]КлМ1'!$AA$4:$AB$14</definedName>
    <definedName name="_2000п" localSheetId="1">'[1]КлМ1'!$AA$4:$AB$14</definedName>
    <definedName name="_2000п" localSheetId="0">'[1]КлМ1'!$AA$4:$AB$14</definedName>
    <definedName name="_2000п">'[2]КлМ1'!$AA$4:$AB$14</definedName>
    <definedName name="_2000х" localSheetId="2">'[1]КлМ1'!$AG$4:$AH$14</definedName>
    <definedName name="_2000х" localSheetId="5">'[1]КлМ1'!$AG$4:$AH$14</definedName>
    <definedName name="_2000х" localSheetId="3">'[1]КлМ1'!$AG$4:$AH$14</definedName>
    <definedName name="_2000х" localSheetId="1">'[1]КлМ1'!$AG$4:$AH$14</definedName>
    <definedName name="_2000х" localSheetId="0">'[1]КлМ1'!$AG$4:$AH$14</definedName>
    <definedName name="_2000х">'[2]КлМ1'!$AG$4:$AH$14</definedName>
    <definedName name="_20км_х" localSheetId="2">'[3]Кл3'!$V$17:$W$27</definedName>
    <definedName name="_20км_х" localSheetId="5">'[3]Кл3'!$V$17:$W$27</definedName>
    <definedName name="_20км_х" localSheetId="3">'[3]Кл3'!$V$17:$W$27</definedName>
    <definedName name="_20км_х" localSheetId="1">'[3]Кл3'!$V$17:$W$27</definedName>
    <definedName name="_20км_х" localSheetId="0">'[3]Кл3'!$V$17:$W$27</definedName>
    <definedName name="_20км_х">'[4]Кл3'!$V$17:$W$27</definedName>
    <definedName name="_20х" localSheetId="2">'[1]КлМ1'!$AO$4:$AP$14</definedName>
    <definedName name="_20х" localSheetId="5">'[1]КлМ1'!$AO$4:$AP$14</definedName>
    <definedName name="_20х" localSheetId="3">'[1]КлМ1'!$AO$4:$AP$14</definedName>
    <definedName name="_20х" localSheetId="1">'[1]КлМ1'!$AO$4:$AP$14</definedName>
    <definedName name="_20х" localSheetId="0">'[1]КлМ1'!$AO$4:$AP$14</definedName>
    <definedName name="_20х">'[2]КлМ1'!$AO$4:$AP$14</definedName>
    <definedName name="_300" localSheetId="2">'[1]КлМ1'!$G$4:$H$14</definedName>
    <definedName name="_300" localSheetId="5">'[1]КлМ1'!$G$4:$H$14</definedName>
    <definedName name="_300" localSheetId="3">'[1]КлМ1'!$G$4:$H$14</definedName>
    <definedName name="_300" localSheetId="1">'[1]КлМ1'!$G$4:$H$14</definedName>
    <definedName name="_300" localSheetId="0">'[1]КлМ1'!$G$4:$H$14</definedName>
    <definedName name="_300">'[2]КлМ1'!$G$4:$H$14</definedName>
    <definedName name="_3000" localSheetId="2">'[1]КлМ1'!$S$4:$T$14</definedName>
    <definedName name="_3000" localSheetId="5">'[1]КлМ1'!$S$4:$T$14</definedName>
    <definedName name="_3000" localSheetId="3">'[1]КлМ1'!$S$4:$T$14</definedName>
    <definedName name="_3000" localSheetId="1">'[1]КлМ1'!$S$4:$T$14</definedName>
    <definedName name="_3000" localSheetId="0">'[1]КлМ1'!$S$4:$T$14</definedName>
    <definedName name="_3000">'[2]КлМ1'!$S$4:$T$14</definedName>
    <definedName name="_3000_п" localSheetId="2">'[3]Кл3'!$T$17:$U$27</definedName>
    <definedName name="_3000_п" localSheetId="5">'[3]Кл3'!$T$17:$U$27</definedName>
    <definedName name="_3000_п" localSheetId="3">'[3]Кл3'!$T$17:$U$27</definedName>
    <definedName name="_3000_п" localSheetId="1">'[3]Кл3'!$T$17:$U$27</definedName>
    <definedName name="_3000_п" localSheetId="0">'[3]Кл3'!$T$17:$U$27</definedName>
    <definedName name="_3000_п">'[4]Кл3'!$T$17:$U$27</definedName>
    <definedName name="_3000м" localSheetId="2">'[3]Кл2'!$AH$2:$AI$12</definedName>
    <definedName name="_3000м" localSheetId="5">'[3]Кл2'!$AH$2:$AI$12</definedName>
    <definedName name="_3000м" localSheetId="3">'[3]Кл2'!$AH$2:$AI$12</definedName>
    <definedName name="_3000м" localSheetId="1">'[3]Кл2'!$AH$2:$AI$12</definedName>
    <definedName name="_3000м" localSheetId="0">'[3]Кл2'!$AH$2:$AI$12</definedName>
    <definedName name="_3000м">'[4]Кл2'!$AH$2:$AI$12</definedName>
    <definedName name="_3000п" localSheetId="2">'[1]КлМ1'!$AC$4:$AD$14</definedName>
    <definedName name="_3000п" localSheetId="5">'[1]КлМ1'!$AC$4:$AD$14</definedName>
    <definedName name="_3000п" localSheetId="3">'[1]КлМ1'!$AC$4:$AD$14</definedName>
    <definedName name="_3000п" localSheetId="1">'[1]КлМ1'!$AC$4:$AD$14</definedName>
    <definedName name="_3000п" localSheetId="0">'[1]КлМ1'!$AC$4:$AD$14</definedName>
    <definedName name="_3000п">'[2]КлМ1'!$AC$4:$AD$14</definedName>
    <definedName name="_3000с_х" localSheetId="2">'[3]Кл2'!$P$2:$Q$12</definedName>
    <definedName name="_3000с_х" localSheetId="5">'[3]Кл2'!$P$2:$Q$12</definedName>
    <definedName name="_3000с_х" localSheetId="3">'[3]Кл2'!$P$2:$Q$12</definedName>
    <definedName name="_3000с_х" localSheetId="1">'[3]Кл2'!$P$2:$Q$12</definedName>
    <definedName name="_3000с_х" localSheetId="0">'[3]Кл2'!$P$2:$Q$12</definedName>
    <definedName name="_3000с_х">'[4]Кл2'!$P$2:$Q$12</definedName>
    <definedName name="_3000х" localSheetId="2">'[1]КлМ1'!$AI$4:$AJ$14</definedName>
    <definedName name="_3000х" localSheetId="5">'[1]КлМ1'!$AI$4:$AJ$14</definedName>
    <definedName name="_3000х" localSheetId="3">'[1]КлМ1'!$AI$4:$AJ$14</definedName>
    <definedName name="_3000х" localSheetId="1">'[1]КлМ1'!$AI$4:$AJ$14</definedName>
    <definedName name="_3000х" localSheetId="0">'[1]КлМ1'!$AI$4:$AJ$14</definedName>
    <definedName name="_3000х">'[2]КлМ1'!$AI$4:$AJ$14</definedName>
    <definedName name="_300б" localSheetId="2">'[1]КлМ1'!$AY$4:$AZ$14</definedName>
    <definedName name="_300б" localSheetId="5">'[1]КлМ1'!$AY$4:$AZ$14</definedName>
    <definedName name="_300б" localSheetId="3">'[1]КлМ1'!$AY$4:$AZ$14</definedName>
    <definedName name="_300б" localSheetId="1">'[1]КлМ1'!$AY$4:$AZ$14</definedName>
    <definedName name="_300б" localSheetId="0">'[1]КлМ1'!$AY$4:$AZ$14</definedName>
    <definedName name="_300б">'[2]КлМ1'!$AY$4:$AZ$14</definedName>
    <definedName name="_300м" localSheetId="2">'[3]Кл2'!$F$2:$G$12</definedName>
    <definedName name="_300м" localSheetId="5">'[3]Кл2'!$F$2:$G$12</definedName>
    <definedName name="_300м" localSheetId="3">'[3]Кл2'!$F$2:$G$12</definedName>
    <definedName name="_300м" localSheetId="1">'[3]Кл2'!$F$2:$G$12</definedName>
    <definedName name="_300м" localSheetId="0">'[3]Кл2'!$F$2:$G$12</definedName>
    <definedName name="_300м">'[4]Кл2'!$F$2:$G$12</definedName>
    <definedName name="_35х" localSheetId="2">'[1]КлМ1'!$AQ$4:$AR$14</definedName>
    <definedName name="_35х" localSheetId="5">'[1]КлМ1'!$AQ$4:$AR$14</definedName>
    <definedName name="_35х" localSheetId="3">'[1]КлМ1'!$AQ$4:$AR$14</definedName>
    <definedName name="_35х" localSheetId="1">'[1]КлМ1'!$AQ$4:$AR$14</definedName>
    <definedName name="_35х" localSheetId="0">'[1]КлМ1'!$AQ$4:$AR$14</definedName>
    <definedName name="_35х">'[2]КлМ1'!$AQ$4:$AR$14</definedName>
    <definedName name="_4_100" localSheetId="2">'[3]Кл3'!$AR$17:$AS$27</definedName>
    <definedName name="_4_100" localSheetId="5">'[3]Кл3'!$AR$17:$AS$27</definedName>
    <definedName name="_4_100" localSheetId="3">'[3]Кл3'!$AR$17:$AS$27</definedName>
    <definedName name="_4_100" localSheetId="1">'[3]Кл3'!$AR$17:$AS$27</definedName>
    <definedName name="_4_100" localSheetId="0">'[3]Кл3'!$AR$17:$AS$27</definedName>
    <definedName name="_4_100">'[4]Кл3'!$AR$17:$AS$27</definedName>
    <definedName name="_4_400" localSheetId="2">'[3]Кл3'!$AT$17:$AU$27</definedName>
    <definedName name="_4_400" localSheetId="5">'[3]Кл3'!$AT$17:$AU$27</definedName>
    <definedName name="_4_400" localSheetId="3">'[3]Кл3'!$AT$17:$AU$27</definedName>
    <definedName name="_4_400" localSheetId="1">'[3]Кл3'!$AT$17:$AU$27</definedName>
    <definedName name="_4_400" localSheetId="0">'[3]Кл3'!$AT$17:$AU$27</definedName>
    <definedName name="_4_400">'[4]Кл3'!$AT$17:$AU$27</definedName>
    <definedName name="_400" localSheetId="2">'[1]КлМ1'!$I$4:$J$14</definedName>
    <definedName name="_400" localSheetId="5">'[1]КлМ1'!$I$4:$J$14</definedName>
    <definedName name="_400" localSheetId="3">'[1]КлМ1'!$I$4:$J$14</definedName>
    <definedName name="_400" localSheetId="1">'[1]КлМ1'!$I$4:$J$14</definedName>
    <definedName name="_400" localSheetId="0">'[1]КлМ1'!$I$4:$J$14</definedName>
    <definedName name="_400">'[2]КлМ1'!$I$4:$J$14</definedName>
    <definedName name="_400_б" localSheetId="2">'[3]Кл3'!$H$17:$I$27</definedName>
    <definedName name="_400_б" localSheetId="5">'[3]Кл3'!$H$17:$I$27</definedName>
    <definedName name="_400_б" localSheetId="3">'[3]Кл3'!$H$17:$I$27</definedName>
    <definedName name="_400_б" localSheetId="1">'[3]Кл3'!$H$17:$I$27</definedName>
    <definedName name="_400_б" localSheetId="0">'[3]Кл3'!$H$17:$I$27</definedName>
    <definedName name="_400_б">'[4]Кл3'!$H$17:$I$27</definedName>
    <definedName name="_400б" localSheetId="2">'[1]КлМ1'!$BA$4:$BB$14</definedName>
    <definedName name="_400б" localSheetId="5">'[1]КлМ1'!$BA$4:$BB$14</definedName>
    <definedName name="_400б" localSheetId="3">'[1]КлМ1'!$BA$4:$BB$14</definedName>
    <definedName name="_400б" localSheetId="1">'[1]КлМ1'!$BA$4:$BB$14</definedName>
    <definedName name="_400б" localSheetId="0">'[1]КлМ1'!$BA$4:$BB$14</definedName>
    <definedName name="_400б">'[2]КлМ1'!$BA$4:$BB$14</definedName>
    <definedName name="_4х100" localSheetId="2">'[7]Лист2'!$Y$1:$Z$10</definedName>
    <definedName name="_4х100" localSheetId="5">'[7]Лист2'!$Y$1:$Z$10</definedName>
    <definedName name="_4х100" localSheetId="3">'[7]Лист2'!$Y$1:$Z$10</definedName>
    <definedName name="_4х100" localSheetId="1">'[7]Лист2'!$Y$1:$Z$10</definedName>
    <definedName name="_4х100" localSheetId="0">'[7]Лист2'!$Y$1:$Z$10</definedName>
    <definedName name="_4х100">'[8]Лист2'!$Y$1:$Z$10</definedName>
    <definedName name="_4х400" localSheetId="2">'[7]Лист2'!$AA$1:$AB$10</definedName>
    <definedName name="_4х400" localSheetId="5">'[7]Лист2'!$AA$1:$AB$10</definedName>
    <definedName name="_4х400" localSheetId="3">'[7]Лист2'!$AA$1:$AB$10</definedName>
    <definedName name="_4х400" localSheetId="1">'[7]Лист2'!$AA$1:$AB$10</definedName>
    <definedName name="_4х400" localSheetId="0">'[7]Лист2'!$AA$1:$AB$10</definedName>
    <definedName name="_4х400">'[8]Лист2'!$AA$1:$AB$10</definedName>
    <definedName name="_5000" localSheetId="2">'[1]КлМ1'!$U$4:$V$14</definedName>
    <definedName name="_5000" localSheetId="5">'[1]КлМ1'!$U$4:$V$14</definedName>
    <definedName name="_5000" localSheetId="3">'[1]КлМ1'!$U$4:$V$14</definedName>
    <definedName name="_5000" localSheetId="1">'[1]КлМ1'!$U$4:$V$14</definedName>
    <definedName name="_5000" localSheetId="0">'[1]КлМ1'!$U$4:$V$14</definedName>
    <definedName name="_5000">'[2]КлМ1'!$U$4:$V$14</definedName>
    <definedName name="_5000_х" localSheetId="2">'[3]Кл2'!$AP$2:$AQ$12</definedName>
    <definedName name="_5000_х" localSheetId="5">'[3]Кл2'!$AP$2:$AQ$12</definedName>
    <definedName name="_5000_х" localSheetId="3">'[3]Кл2'!$AP$2:$AQ$12</definedName>
    <definedName name="_5000_х" localSheetId="1">'[3]Кл2'!$AP$2:$AQ$12</definedName>
    <definedName name="_5000_х" localSheetId="0">'[3]Кл2'!$AP$2:$AQ$12</definedName>
    <definedName name="_5000_х">'[4]Кл2'!$AP$2:$AQ$12</definedName>
    <definedName name="_5000х" localSheetId="2">'[1]КлМ1'!$AK$4:$AL$14</definedName>
    <definedName name="_5000х" localSheetId="5">'[1]КлМ1'!$AK$4:$AL$14</definedName>
    <definedName name="_5000х" localSheetId="3">'[1]КлМ1'!$AK$4:$AL$14</definedName>
    <definedName name="_5000х" localSheetId="1">'[1]КлМ1'!$AK$4:$AL$14</definedName>
    <definedName name="_5000х" localSheetId="0">'[1]КлМ1'!$AK$4:$AL$14</definedName>
    <definedName name="_5000х">'[2]КлМ1'!$AK$4:$AL$14</definedName>
    <definedName name="_50км_х" localSheetId="2">'[3]Кл3'!$X$17:$Y$27</definedName>
    <definedName name="_50км_х" localSheetId="5">'[3]Кл3'!$X$17:$Y$27</definedName>
    <definedName name="_50км_х" localSheetId="3">'[3]Кл3'!$X$17:$Y$27</definedName>
    <definedName name="_50км_х" localSheetId="1">'[3]Кл3'!$X$17:$Y$27</definedName>
    <definedName name="_50км_х" localSheetId="0">'[3]Кл3'!$X$17:$Y$27</definedName>
    <definedName name="_50км_х">'[4]Кл3'!$X$17:$Y$27</definedName>
    <definedName name="_50х" localSheetId="2">'[1]КлМ1'!$AS$4:$AT$14</definedName>
    <definedName name="_50х" localSheetId="5">'[1]КлМ1'!$AS$4:$AT$14</definedName>
    <definedName name="_50х" localSheetId="3">'[1]КлМ1'!$AS$4:$AT$14</definedName>
    <definedName name="_50х" localSheetId="1">'[1]КлМ1'!$AS$4:$AT$14</definedName>
    <definedName name="_50х" localSheetId="0">'[1]КлМ1'!$AS$4:$AT$14</definedName>
    <definedName name="_50х">'[2]КлМ1'!$AS$4:$AT$14</definedName>
    <definedName name="_60" localSheetId="2">'[1]КлМ1'!$A$4:$B$14</definedName>
    <definedName name="_60" localSheetId="5">'[1]КлМ1'!$A$4:$B$14</definedName>
    <definedName name="_60" localSheetId="3">'[1]КлМ1'!$A$4:$B$14</definedName>
    <definedName name="_60" localSheetId="1">'[1]КлМ1'!$A$4:$B$14</definedName>
    <definedName name="_60" localSheetId="0">'[1]КлМ1'!$A$4:$B$14</definedName>
    <definedName name="_60">'[2]КлМ1'!$A$4:$B$14</definedName>
    <definedName name="_600" localSheetId="2">'[1]КлМ1'!$K$4:$L$14</definedName>
    <definedName name="_600" localSheetId="5">'[1]КлМ1'!$K$4:$L$14</definedName>
    <definedName name="_600" localSheetId="3">'[1]КлМ1'!$K$4:$L$14</definedName>
    <definedName name="_600" localSheetId="1">'[1]КлМ1'!$K$4:$L$14</definedName>
    <definedName name="_600" localSheetId="0">'[1]КлМ1'!$K$4:$L$14</definedName>
    <definedName name="_600">'[2]КлМ1'!$K$4:$L$14</definedName>
    <definedName name="_60m" localSheetId="2">'[9]Табл'!$A$3:$B$38</definedName>
    <definedName name="_60m" localSheetId="5">'[9]Табл'!$A$3:$B$38</definedName>
    <definedName name="_60m" localSheetId="3">'[9]Табл'!$A$3:$B$38</definedName>
    <definedName name="_60m" localSheetId="1">'[9]Табл'!$A$3:$B$38</definedName>
    <definedName name="_60m" localSheetId="0">'[9]Табл'!$A$3:$B$38</definedName>
    <definedName name="_60m">'[10]Табл'!$A$3:$B$38</definedName>
    <definedName name="_60б" localSheetId="2">'[1]КлМ1'!$AU$4:$AV$14</definedName>
    <definedName name="_60б" localSheetId="5">'[1]КлМ1'!$AU$4:$AV$14</definedName>
    <definedName name="_60б" localSheetId="3">'[1]КлМ1'!$AU$4:$AV$14</definedName>
    <definedName name="_60б" localSheetId="1">'[1]КлМ1'!$AU$4:$AV$14</definedName>
    <definedName name="_60б" localSheetId="0">'[1]КлМ1'!$AU$4:$AV$14</definedName>
    <definedName name="_60б">'[2]КлМ1'!$AU$4:$AV$14</definedName>
    <definedName name="_800" localSheetId="2">'[1]КлМ1'!$M$4:$N$14</definedName>
    <definedName name="_800" localSheetId="5">'[1]КлМ1'!$M$4:$N$14</definedName>
    <definedName name="_800" localSheetId="3">'[1]КлМ1'!$M$4:$N$14</definedName>
    <definedName name="_800" localSheetId="1">'[1]КлМ1'!$M$4:$N$14</definedName>
    <definedName name="_800" localSheetId="0">'[1]КлМ1'!$M$4:$N$14</definedName>
    <definedName name="_800">'[2]КлМ1'!$M$4:$N$14</definedName>
    <definedName name="_800m" localSheetId="2">'[9]Табл'!$C$3:$D$146</definedName>
    <definedName name="_800m" localSheetId="5">'[9]Табл'!$C$3:$D$146</definedName>
    <definedName name="_800m" localSheetId="3">'[9]Табл'!$C$3:$D$146</definedName>
    <definedName name="_800m" localSheetId="1">'[9]Табл'!$C$3:$D$146</definedName>
    <definedName name="_800m" localSheetId="0">'[9]Табл'!$C$3:$D$146</definedName>
    <definedName name="_800m">'[10]Табл'!$C$3:$D$146</definedName>
    <definedName name="_Длина" localSheetId="2">'[9]Табл'!$G$2:$H$153</definedName>
    <definedName name="_Длина" localSheetId="5">'[9]Табл'!$G$2:$H$153</definedName>
    <definedName name="_Длина" localSheetId="3">'[9]Табл'!$G$2:$H$153</definedName>
    <definedName name="_Длина" localSheetId="1">'[9]Табл'!$G$2:$H$153</definedName>
    <definedName name="_Длина" localSheetId="0">'[9]Табл'!$G$2:$H$153</definedName>
    <definedName name="_Длина">'[10]Табл'!$G$2:$H$153</definedName>
    <definedName name="_Мяч" localSheetId="2">'[9]Табл'!$E$2:$F$153</definedName>
    <definedName name="_Мяч" localSheetId="5">'[9]Табл'!$E$2:$F$153</definedName>
    <definedName name="_Мяч" localSheetId="3">'[9]Табл'!$E$2:$F$153</definedName>
    <definedName name="_Мяч" localSheetId="1">'[9]Табл'!$E$2:$F$153</definedName>
    <definedName name="_Мяч" localSheetId="0">'[9]Табл'!$E$2:$F$153</definedName>
    <definedName name="_Мяч">'[10]Табл'!$E$2:$F$153</definedName>
    <definedName name="ddd" localSheetId="2">#REF!</definedName>
    <definedName name="ddd" localSheetId="5">#REF!</definedName>
    <definedName name="ddd" localSheetId="3">#REF!</definedName>
    <definedName name="ddd" localSheetId="1">#REF!</definedName>
    <definedName name="ddd" localSheetId="0">#REF!</definedName>
    <definedName name="ddd">#REF!</definedName>
    <definedName name="Input" localSheetId="2">#REF!,#REF!,#REF!,#REF!</definedName>
    <definedName name="Input" localSheetId="5">#REF!,#REF!,#REF!,#REF!</definedName>
    <definedName name="Input" localSheetId="3">#REF!,#REF!,#REF!,#REF!</definedName>
    <definedName name="Input" localSheetId="1">#REF!,#REF!,#REF!,#REF!</definedName>
    <definedName name="Input" localSheetId="0">#REF!,#REF!,#REF!,#REF!</definedName>
    <definedName name="Input">#REF!,#REF!,#REF!,#REF!</definedName>
    <definedName name="Inputrange" localSheetId="2">#REF!,#REF!</definedName>
    <definedName name="Inputrange" localSheetId="5">#REF!,#REF!</definedName>
    <definedName name="Inputrange" localSheetId="3">#REF!,#REF!</definedName>
    <definedName name="Inputrange" localSheetId="1">#REF!,#REF!</definedName>
    <definedName name="Inputrange" localSheetId="0">#REF!,#REF!</definedName>
    <definedName name="Inputrange">#REF!,#REF!</definedName>
    <definedName name="inputrange2" localSheetId="2">#REF!</definedName>
    <definedName name="inputrange2" localSheetId="5">#REF!</definedName>
    <definedName name="inputrange2" localSheetId="3">#REF!</definedName>
    <definedName name="inputrange2" localSheetId="1">#REF!</definedName>
    <definedName name="inputrange2" localSheetId="0">#REF!</definedName>
    <definedName name="inputrange2">#REF!</definedName>
    <definedName name="zzz" localSheetId="2">#REF!,#REF!</definedName>
    <definedName name="zzz" localSheetId="5">#REF!,#REF!</definedName>
    <definedName name="zzz" localSheetId="3">#REF!,#REF!</definedName>
    <definedName name="zzz" localSheetId="1">#REF!,#REF!</definedName>
    <definedName name="zzz" localSheetId="0">#REF!,#REF!</definedName>
    <definedName name="zzz">#REF!,#REF!</definedName>
    <definedName name="баржен">'[11]60м сб ж'!#REF!</definedName>
    <definedName name="бармуж">'[11]60м cб М'!#REF!</definedName>
    <definedName name="восемжен">'[11]800м ж'!#REF!</definedName>
    <definedName name="восемсотмуж">'[11]800м М'!#REF!</definedName>
    <definedName name="Высота" localSheetId="2">'[1]КлМ1'!$BM$4:$BN$14</definedName>
    <definedName name="Высота" localSheetId="5">'[1]КлМ1'!$BM$4:$BN$14</definedName>
    <definedName name="Высота" localSheetId="3">'[1]КлМ1'!$BM$4:$BN$14</definedName>
    <definedName name="Высота" localSheetId="1">'[1]КлМ1'!$BM$4:$BN$14</definedName>
    <definedName name="Высота" localSheetId="0">'[1]КлМ1'!$BM$4:$BN$14</definedName>
    <definedName name="Высота">'[2]КлМ1'!$BM$4:$BN$14</definedName>
    <definedName name="высотаж">'[11]Высота ж'!#REF!</definedName>
    <definedName name="высотам">'[11]Высота м'!#REF!</definedName>
    <definedName name="д100" localSheetId="2">'[1]КлД2'!$C$4:$D$14</definedName>
    <definedName name="д100" localSheetId="5">'[1]КлД2'!$C$4:$D$14</definedName>
    <definedName name="д100" localSheetId="3">'[1]КлД2'!$C$4:$D$14</definedName>
    <definedName name="д100" localSheetId="1">'[1]КлД2'!$C$4:$D$14</definedName>
    <definedName name="д100" localSheetId="0">'[1]КлД2'!$C$4:$D$14</definedName>
    <definedName name="д100">'[2]КлД2'!$C$4:$D$14</definedName>
    <definedName name="д1000" localSheetId="2">'[1]КлД2'!$O$4:$P$14</definedName>
    <definedName name="д1000" localSheetId="5">'[1]КлД2'!$O$4:$P$14</definedName>
    <definedName name="д1000" localSheetId="3">'[1]КлД2'!$O$4:$P$14</definedName>
    <definedName name="д1000" localSheetId="1">'[1]КлД2'!$O$4:$P$14</definedName>
    <definedName name="д1000" localSheetId="0">'[1]КлД2'!$O$4:$P$14</definedName>
    <definedName name="д1000">'[2]КлД2'!$O$4:$P$14</definedName>
    <definedName name="д10000" localSheetId="2">'[1]КлД2'!$W$4:$X$14</definedName>
    <definedName name="д10000" localSheetId="5">'[1]КлД2'!$W$4:$X$14</definedName>
    <definedName name="д10000" localSheetId="3">'[1]КлД2'!$W$4:$X$14</definedName>
    <definedName name="д10000" localSheetId="1">'[1]КлД2'!$W$4:$X$14</definedName>
    <definedName name="д10000" localSheetId="0">'[1]КлД2'!$W$4:$X$14</definedName>
    <definedName name="д10000">'[2]КлД2'!$W$4:$X$14</definedName>
    <definedName name="д10000х" localSheetId="2">'[1]КлД2'!$AM$4:$AN$14</definedName>
    <definedName name="д10000х" localSheetId="5">'[1]КлД2'!$AM$4:$AN$14</definedName>
    <definedName name="д10000х" localSheetId="3">'[1]КлД2'!$AM$4:$AN$14</definedName>
    <definedName name="д10000х" localSheetId="1">'[1]КлД2'!$AM$4:$AN$14</definedName>
    <definedName name="д10000х" localSheetId="0">'[1]КлД2'!$AM$4:$AN$14</definedName>
    <definedName name="д10000х">'[2]КлД2'!$AM$4:$AN$14</definedName>
    <definedName name="д1000х" localSheetId="2">'[1]КлД2'!$AE$4:$AF$14</definedName>
    <definedName name="д1000х" localSheetId="5">'[1]КлД2'!$AE$4:$AF$14</definedName>
    <definedName name="д1000х" localSheetId="3">'[1]КлД2'!$AE$4:$AF$14</definedName>
    <definedName name="д1000х" localSheetId="1">'[1]КлД2'!$AE$4:$AF$14</definedName>
    <definedName name="д1000х" localSheetId="0">'[1]КлД2'!$AE$4:$AF$14</definedName>
    <definedName name="д1000х">'[2]КлД2'!$AE$4:$AF$14</definedName>
    <definedName name="д100б" localSheetId="2">'[1]КлД2'!$AS$4:$AT$14</definedName>
    <definedName name="д100б" localSheetId="5">'[1]КлД2'!$AS$4:$AT$14</definedName>
    <definedName name="д100б" localSheetId="3">'[1]КлД2'!$AS$4:$AT$14</definedName>
    <definedName name="д100б" localSheetId="1">'[1]КлД2'!$AS$4:$AT$14</definedName>
    <definedName name="д100б" localSheetId="0">'[1]КлД2'!$AS$4:$AT$14</definedName>
    <definedName name="д100б">'[2]КлД2'!$AS$4:$AT$14</definedName>
    <definedName name="д1500" localSheetId="2">'[1]КлД2'!$Q$4:$R$14</definedName>
    <definedName name="д1500" localSheetId="5">'[1]КлД2'!$Q$4:$R$14</definedName>
    <definedName name="д1500" localSheetId="3">'[1]КлД2'!$Q$4:$R$14</definedName>
    <definedName name="д1500" localSheetId="1">'[1]КлД2'!$Q$4:$R$14</definedName>
    <definedName name="д1500" localSheetId="0">'[1]КлД2'!$Q$4:$R$14</definedName>
    <definedName name="д1500">'[2]КлД2'!$Q$4:$R$14</definedName>
    <definedName name="д1500п" localSheetId="2">'[1]КлД2'!$Y$4:$Z$14</definedName>
    <definedName name="д1500п" localSheetId="5">'[1]КлД2'!$Y$4:$Z$14</definedName>
    <definedName name="д1500п" localSheetId="3">'[1]КлД2'!$Y$4:$Z$14</definedName>
    <definedName name="д1500п" localSheetId="1">'[1]КлД2'!$Y$4:$Z$14</definedName>
    <definedName name="д1500п" localSheetId="0">'[1]КлД2'!$Y$4:$Z$14</definedName>
    <definedName name="д1500п">'[2]КлД2'!$Y$4:$Z$14</definedName>
    <definedName name="д200" localSheetId="2">'[1]КлД2'!$E$4:$F$14</definedName>
    <definedName name="д200" localSheetId="5">'[1]КлД2'!$E$4:$F$14</definedName>
    <definedName name="д200" localSheetId="3">'[1]КлД2'!$E$4:$F$14</definedName>
    <definedName name="д200" localSheetId="1">'[1]КлД2'!$E$4:$F$14</definedName>
    <definedName name="д200" localSheetId="0">'[1]КлД2'!$E$4:$F$14</definedName>
    <definedName name="д200">'[2]КлД2'!$E$4:$F$14</definedName>
    <definedName name="д2000п" localSheetId="2">'[1]КлД2'!$AA$4:$AB$14</definedName>
    <definedName name="д2000п" localSheetId="5">'[1]КлД2'!$AA$4:$AB$14</definedName>
    <definedName name="д2000п" localSheetId="3">'[1]КлД2'!$AA$4:$AB$14</definedName>
    <definedName name="д2000п" localSheetId="1">'[1]КлД2'!$AA$4:$AB$14</definedName>
    <definedName name="д2000п" localSheetId="0">'[1]КлД2'!$AA$4:$AB$14</definedName>
    <definedName name="д2000п">'[2]КлД2'!$AA$4:$AB$14</definedName>
    <definedName name="д2000х" localSheetId="2">'[1]КлД2'!$AG$4:$AH$14</definedName>
    <definedName name="д2000х" localSheetId="5">'[1]КлД2'!$AG$4:$AH$14</definedName>
    <definedName name="д2000х" localSheetId="3">'[1]КлД2'!$AG$4:$AH$14</definedName>
    <definedName name="д2000х" localSheetId="1">'[1]КлД2'!$AG$4:$AH$14</definedName>
    <definedName name="д2000х" localSheetId="0">'[1]КлД2'!$AG$4:$AH$14</definedName>
    <definedName name="д2000х">'[2]КлД2'!$AG$4:$AH$14</definedName>
    <definedName name="д20х" localSheetId="2">'[1]КлД2'!$AO$4:$AP$14</definedName>
    <definedName name="д20х" localSheetId="5">'[1]КлД2'!$AO$4:$AP$14</definedName>
    <definedName name="д20х" localSheetId="3">'[1]КлД2'!$AO$4:$AP$14</definedName>
    <definedName name="д20х" localSheetId="1">'[1]КлД2'!$AO$4:$AP$14</definedName>
    <definedName name="д20х" localSheetId="0">'[1]КлД2'!$AO$4:$AP$14</definedName>
    <definedName name="д20х">'[2]КлД2'!$AO$4:$AP$14</definedName>
    <definedName name="д300" localSheetId="2">'[1]КлД2'!$G$4:$H$14</definedName>
    <definedName name="д300" localSheetId="5">'[1]КлД2'!$G$4:$H$14</definedName>
    <definedName name="д300" localSheetId="3">'[1]КлД2'!$G$4:$H$14</definedName>
    <definedName name="д300" localSheetId="1">'[1]КлД2'!$G$4:$H$14</definedName>
    <definedName name="д300" localSheetId="0">'[1]КлД2'!$G$4:$H$14</definedName>
    <definedName name="д300">'[2]КлД2'!$G$4:$H$14</definedName>
    <definedName name="д3000" localSheetId="2">'[1]КлД2'!$S$4:$T$14</definedName>
    <definedName name="д3000" localSheetId="5">'[1]КлД2'!$S$4:$T$14</definedName>
    <definedName name="д3000" localSheetId="3">'[1]КлД2'!$S$4:$T$14</definedName>
    <definedName name="д3000" localSheetId="1">'[1]КлД2'!$S$4:$T$14</definedName>
    <definedName name="д3000" localSheetId="0">'[1]КлД2'!$S$4:$T$14</definedName>
    <definedName name="д3000">'[2]КлД2'!$S$4:$T$14</definedName>
    <definedName name="д3000п" localSheetId="2">'[1]КлД2'!$AC$4:$AD$14</definedName>
    <definedName name="д3000п" localSheetId="5">'[1]КлД2'!$AC$4:$AD$14</definedName>
    <definedName name="д3000п" localSheetId="3">'[1]КлД2'!$AC$4:$AD$14</definedName>
    <definedName name="д3000п" localSheetId="1">'[1]КлД2'!$AC$4:$AD$14</definedName>
    <definedName name="д3000п" localSheetId="0">'[1]КлД2'!$AC$4:$AD$14</definedName>
    <definedName name="д3000п">'[2]КлД2'!$AC$4:$AD$14</definedName>
    <definedName name="д3000х" localSheetId="2">'[1]КлД2'!$AI$4:$AJ$14</definedName>
    <definedName name="д3000х" localSheetId="5">'[1]КлД2'!$AI$4:$AJ$14</definedName>
    <definedName name="д3000х" localSheetId="3">'[1]КлД2'!$AI$4:$AJ$14</definedName>
    <definedName name="д3000х" localSheetId="1">'[1]КлД2'!$AI$4:$AJ$14</definedName>
    <definedName name="д3000х" localSheetId="0">'[1]КлД2'!$AI$4:$AJ$14</definedName>
    <definedName name="д3000х">'[2]КлД2'!$AI$4:$AJ$14</definedName>
    <definedName name="д300б" localSheetId="2">'[1]КлД2'!$AU$4:$AV$14</definedName>
    <definedName name="д300б" localSheetId="5">'[1]КлД2'!$AU$4:$AV$14</definedName>
    <definedName name="д300б" localSheetId="3">'[1]КлД2'!$AU$4:$AV$14</definedName>
    <definedName name="д300б" localSheetId="1">'[1]КлД2'!$AU$4:$AV$14</definedName>
    <definedName name="д300б" localSheetId="0">'[1]КлД2'!$AU$4:$AV$14</definedName>
    <definedName name="д300б">'[2]КлД2'!$AU$4:$AV$14</definedName>
    <definedName name="д400" localSheetId="2">'[1]КлД2'!$I$4:$J$14</definedName>
    <definedName name="д400" localSheetId="5">'[1]КлД2'!$I$4:$J$14</definedName>
    <definedName name="д400" localSheetId="3">'[1]КлД2'!$I$4:$J$14</definedName>
    <definedName name="д400" localSheetId="1">'[1]КлД2'!$I$4:$J$14</definedName>
    <definedName name="д400" localSheetId="0">'[1]КлД2'!$I$4:$J$14</definedName>
    <definedName name="д400">'[2]КлД2'!$I$4:$J$14</definedName>
    <definedName name="д400б" localSheetId="2">'[1]КлД2'!$AW$4:$AX$14</definedName>
    <definedName name="д400б" localSheetId="5">'[1]КлД2'!$AW$4:$AX$14</definedName>
    <definedName name="д400б" localSheetId="3">'[1]КлД2'!$AW$4:$AX$14</definedName>
    <definedName name="д400б" localSheetId="1">'[1]КлД2'!$AW$4:$AX$14</definedName>
    <definedName name="д400б" localSheetId="0">'[1]КлД2'!$AW$4:$AX$14</definedName>
    <definedName name="д400б">'[2]КлД2'!$AW$4:$AX$14</definedName>
    <definedName name="д5000" localSheetId="2">'[1]КлД2'!$U$4:$V$14</definedName>
    <definedName name="д5000" localSheetId="5">'[1]КлД2'!$U$4:$V$14</definedName>
    <definedName name="д5000" localSheetId="3">'[1]КлД2'!$U$4:$V$14</definedName>
    <definedName name="д5000" localSheetId="1">'[1]КлД2'!$U$4:$V$14</definedName>
    <definedName name="д5000" localSheetId="0">'[1]КлД2'!$U$4:$V$14</definedName>
    <definedName name="д5000">'[2]КлД2'!$U$4:$V$14</definedName>
    <definedName name="д5000х" localSheetId="2">'[1]КлД2'!$AK$4:$AL$14</definedName>
    <definedName name="д5000х" localSheetId="5">'[1]КлД2'!$AK$4:$AL$14</definedName>
    <definedName name="д5000х" localSheetId="3">'[1]КлД2'!$AK$4:$AL$14</definedName>
    <definedName name="д5000х" localSheetId="1">'[1]КлД2'!$AK$4:$AL$14</definedName>
    <definedName name="д5000х" localSheetId="0">'[1]КлД2'!$AK$4:$AL$14</definedName>
    <definedName name="д5000х">'[2]КлД2'!$AK$4:$AL$14</definedName>
    <definedName name="д60" localSheetId="2">'[1]КлД2'!$A$4:$B$14</definedName>
    <definedName name="д60" localSheetId="5">'[1]КлД2'!$A$4:$B$14</definedName>
    <definedName name="д60" localSheetId="3">'[1]КлД2'!$A$4:$B$14</definedName>
    <definedName name="д60" localSheetId="1">'[1]КлД2'!$A$4:$B$14</definedName>
    <definedName name="д60" localSheetId="0">'[1]КлД2'!$A$4:$B$14</definedName>
    <definedName name="д60">'[2]КлД2'!$A$4:$B$14</definedName>
    <definedName name="д600" localSheetId="2">'[1]КлД2'!$K$4:$L$14</definedName>
    <definedName name="д600" localSheetId="5">'[1]КлД2'!$K$4:$L$14</definedName>
    <definedName name="д600" localSheetId="3">'[1]КлД2'!$K$4:$L$14</definedName>
    <definedName name="д600" localSheetId="1">'[1]КлД2'!$K$4:$L$14</definedName>
    <definedName name="д600" localSheetId="0">'[1]КлД2'!$K$4:$L$14</definedName>
    <definedName name="д600">'[2]КлД2'!$K$4:$L$14</definedName>
    <definedName name="д60б" localSheetId="2">'[1]КлД2'!$AQ$4:$AR$14</definedName>
    <definedName name="д60б" localSheetId="5">'[1]КлД2'!$AQ$4:$AR$14</definedName>
    <definedName name="д60б" localSheetId="3">'[1]КлД2'!$AQ$4:$AR$14</definedName>
    <definedName name="д60б" localSheetId="1">'[1]КлД2'!$AQ$4:$AR$14</definedName>
    <definedName name="д60б" localSheetId="0">'[1]КлД2'!$AQ$4:$AR$14</definedName>
    <definedName name="д60б">'[2]КлД2'!$AQ$4:$AR$14</definedName>
    <definedName name="д800" localSheetId="2">'[1]КлД2'!$M$4:$N$14</definedName>
    <definedName name="д800" localSheetId="5">'[1]КлД2'!$M$4:$N$14</definedName>
    <definedName name="д800" localSheetId="3">'[1]КлД2'!$M$4:$N$14</definedName>
    <definedName name="д800" localSheetId="1">'[1]КлД2'!$M$4:$N$14</definedName>
    <definedName name="д800" localSheetId="0">'[1]КлД2'!$M$4:$N$14</definedName>
    <definedName name="д800">'[2]КлД2'!$M$4:$N$14</definedName>
    <definedName name="двестижен" localSheetId="2">'[12]200м ж'!$N$3:$O$15</definedName>
    <definedName name="двестижен" localSheetId="5">'[12]200м ж'!$N$3:$O$15</definedName>
    <definedName name="двестижен" localSheetId="3">'[12]200м ж'!$N$3:$O$15</definedName>
    <definedName name="двестижен" localSheetId="1">'[12]200м ж'!$N$3:$O$15</definedName>
    <definedName name="двестижен" localSheetId="0">'[12]200м ж'!$N$3:$O$15</definedName>
    <definedName name="двестимуж" localSheetId="2">'[12]200м м'!$N$3:$O$15</definedName>
    <definedName name="двестимуж" localSheetId="5">'[12]200м м'!$N$3:$O$15</definedName>
    <definedName name="двестимуж" localSheetId="3">'[12]200м м'!$N$3:$O$15</definedName>
    <definedName name="двестимуж" localSheetId="1">'[12]200м м'!$N$3:$O$15</definedName>
    <definedName name="двестимуж" localSheetId="0">'[12]200м м'!$N$3:$O$15</definedName>
    <definedName name="дВысота" localSheetId="2">'[1]КлД2'!$BI$4:$BJ$14</definedName>
    <definedName name="дВысота" localSheetId="5">'[1]КлД2'!$BI$4:$BJ$14</definedName>
    <definedName name="дВысота" localSheetId="3">'[1]КлД2'!$BI$4:$BJ$14</definedName>
    <definedName name="дВысота" localSheetId="1">'[1]КлД2'!$BI$4:$BJ$14</definedName>
    <definedName name="дВысота" localSheetId="0">'[1]КлД2'!$BI$4:$BJ$14</definedName>
    <definedName name="дВысота">'[2]КлД2'!$BI$4:$BJ$14</definedName>
    <definedName name="дДиск" localSheetId="2">'[1]КлД2'!$BC$4:$BD$14</definedName>
    <definedName name="дДиск" localSheetId="5">'[1]КлД2'!$BC$4:$BD$14</definedName>
    <definedName name="дДиск" localSheetId="3">'[1]КлД2'!$BC$4:$BD$14</definedName>
    <definedName name="дДиск" localSheetId="1">'[1]КлД2'!$BC$4:$BD$14</definedName>
    <definedName name="дДиск" localSheetId="0">'[1]КлД2'!$BC$4:$BD$14</definedName>
    <definedName name="дДиск">'[2]КлД2'!$BC$4:$BD$14</definedName>
    <definedName name="дДлина" localSheetId="2">'[1]КлД2'!$BK$4:$BL$14</definedName>
    <definedName name="дДлина" localSheetId="5">'[1]КлД2'!$BK$4:$BL$14</definedName>
    <definedName name="дДлина" localSheetId="3">'[1]КлД2'!$BK$4:$BL$14</definedName>
    <definedName name="дДлина" localSheetId="1">'[1]КлД2'!$BK$4:$BL$14</definedName>
    <definedName name="дДлина" localSheetId="0">'[1]КлД2'!$BK$4:$BL$14</definedName>
    <definedName name="дДлина">'[2]КлД2'!$BK$4:$BL$14</definedName>
    <definedName name="Диск" localSheetId="2">'[1]КлМ1'!$BG$4:$BH$14</definedName>
    <definedName name="Диск" localSheetId="5">'[1]КлМ1'!$BG$4:$BH$14</definedName>
    <definedName name="Диск" localSheetId="3">'[1]КлМ1'!$BG$4:$BH$14</definedName>
    <definedName name="Диск" localSheetId="1">'[1]КлМ1'!$BG$4:$BH$14</definedName>
    <definedName name="Диск" localSheetId="0">'[1]КлМ1'!$BG$4:$BH$14</definedName>
    <definedName name="Диск">'[2]КлМ1'!$BG$4:$BH$14</definedName>
    <definedName name="дКопьё" localSheetId="2">'[1]КлД2'!$AY$4:$AZ$14</definedName>
    <definedName name="дКопьё" localSheetId="5">'[1]КлД2'!$AY$4:$AZ$14</definedName>
    <definedName name="дКопьё" localSheetId="3">'[1]КлД2'!$AY$4:$AZ$14</definedName>
    <definedName name="дКопьё" localSheetId="1">'[1]КлД2'!$AY$4:$AZ$14</definedName>
    <definedName name="дКопьё" localSheetId="0">'[1]КлД2'!$AY$4:$AZ$14</definedName>
    <definedName name="дКопьё">'[2]КлД2'!$AY$4:$AZ$14</definedName>
    <definedName name="Длина" localSheetId="2">'[1]КлМ1'!$BO$4:$BP$14</definedName>
    <definedName name="Длина" localSheetId="5">'[1]КлМ1'!$BO$4:$BP$14</definedName>
    <definedName name="Длина" localSheetId="3">'[1]КлМ1'!$BO$4:$BP$14</definedName>
    <definedName name="Длина" localSheetId="1">'[1]КлМ1'!$BO$4:$BP$14</definedName>
    <definedName name="Длина" localSheetId="0">'[1]КлМ1'!$BO$4:$BP$14</definedName>
    <definedName name="Длина">'[2]КлМ1'!$BO$4:$BP$14</definedName>
    <definedName name="ДлинаВ" localSheetId="2">'[7]Длина'!$G$7:$G$56,'[7]Длина'!$I$7:$I$56,'[7]Длина'!$K$7:$K$56,'[7]Длина'!$M$7:$M$56,'[7]Длина'!$O$7:$O$56,'[7]Длина'!$Q$7:$Q$56</definedName>
    <definedName name="ДлинаВ" localSheetId="5">'[7]Длина'!$G$7:$G$56,'[7]Длина'!$I$7:$I$56,'[7]Длина'!$K$7:$K$56,'[7]Длина'!$M$7:$M$56,'[7]Длина'!$O$7:$O$56,'[7]Длина'!$Q$7:$Q$56</definedName>
    <definedName name="ДлинаВ" localSheetId="3">'[7]Длина'!$G$7:$G$56,'[7]Длина'!$I$7:$I$56,'[7]Длина'!$K$7:$K$56,'[7]Длина'!$M$7:$M$56,'[7]Длина'!$O$7:$O$56,'[7]Длина'!$Q$7:$Q$56</definedName>
    <definedName name="ДлинаВ" localSheetId="1">'[7]Длина'!$G$7:$G$56,'[7]Длина'!$I$7:$I$56,'[7]Длина'!$K$7:$K$56,'[7]Длина'!$M$7:$M$56,'[7]Длина'!$O$7:$O$56,'[7]Длина'!$Q$7:$Q$56</definedName>
    <definedName name="ДлинаВ" localSheetId="0">'[7]Длина'!$G$7:$G$56,'[7]Длина'!$I$7:$I$56,'[7]Длина'!$K$7:$K$56,'[7]Длина'!$M$7:$M$56,'[7]Длина'!$O$7:$O$56,'[7]Длина'!$Q$7:$Q$56</definedName>
    <definedName name="ДлинаВ">'[8]Длина'!$G$7:$G$56,'[8]Длина'!$I$7:$I$56,'[8]Длина'!$K$7:$K$56,'[8]Длина'!$M$7:$M$56,'[8]Длина'!$O$7:$O$56,'[8]Длина'!$Q$7:$Q$56</definedName>
    <definedName name="длинажен" localSheetId="2">'[12]длина ж'!$O$4:$P$16</definedName>
    <definedName name="длинажен" localSheetId="5">'[12]длина ж'!$O$4:$P$16</definedName>
    <definedName name="длинажен" localSheetId="3">'[12]длина ж'!$O$4:$P$16</definedName>
    <definedName name="длинажен" localSheetId="1">'[12]длина ж'!$O$4:$P$16</definedName>
    <definedName name="длинажен" localSheetId="0">'[12]длина ж'!$O$4:$P$16</definedName>
    <definedName name="длинамуж" localSheetId="2">'[12]длина М'!$O$3:$P$14</definedName>
    <definedName name="длинамуж" localSheetId="5">'[12]длина М'!$O$3:$P$14</definedName>
    <definedName name="длинамуж" localSheetId="3">'[12]длина М'!$O$3:$P$14</definedName>
    <definedName name="длинамуж" localSheetId="1">'[12]длина М'!$O$3:$P$14</definedName>
    <definedName name="длинамуж" localSheetId="0">'[12]длина М'!$O$3:$P$14</definedName>
    <definedName name="дМолот" localSheetId="2">'[1]КлД2'!$BA$4:$BB$14</definedName>
    <definedName name="дМолот" localSheetId="5">'[1]КлД2'!$BA$4:$BB$14</definedName>
    <definedName name="дМолот" localSheetId="3">'[1]КлД2'!$BA$4:$BB$14</definedName>
    <definedName name="дМолот" localSheetId="1">'[1]КлД2'!$BA$4:$BB$14</definedName>
    <definedName name="дМолот" localSheetId="0">'[1]КлД2'!$BA$4:$BB$14</definedName>
    <definedName name="дМолот">'[2]КлД2'!$BA$4:$BB$14</definedName>
    <definedName name="дТройной" localSheetId="2">'[1]КлД2'!$BM$4:$BN$14</definedName>
    <definedName name="дТройной" localSheetId="5">'[1]КлД2'!$BM$4:$BN$14</definedName>
    <definedName name="дТройной" localSheetId="3">'[1]КлД2'!$BM$4:$BN$14</definedName>
    <definedName name="дТройной" localSheetId="1">'[1]КлД2'!$BM$4:$BN$14</definedName>
    <definedName name="дТройной" localSheetId="0">'[1]КлД2'!$BM$4:$BN$14</definedName>
    <definedName name="дТройной">'[2]КлД2'!$BM$4:$BN$14</definedName>
    <definedName name="дШест" localSheetId="2">'[1]КлД2'!$BG$4:$BH$14</definedName>
    <definedName name="дШест" localSheetId="5">'[1]КлД2'!$BG$4:$BH$14</definedName>
    <definedName name="дШест" localSheetId="3">'[1]КлД2'!$BG$4:$BH$14</definedName>
    <definedName name="дШест" localSheetId="1">'[1]КлД2'!$BG$4:$BH$14</definedName>
    <definedName name="дШест" localSheetId="0">'[1]КлД2'!$BG$4:$BH$14</definedName>
    <definedName name="дШест">'[2]КлД2'!$BG$4:$BH$14</definedName>
    <definedName name="дЯдро" localSheetId="2">'[1]КлД2'!$BE$4:$BF$14</definedName>
    <definedName name="дЯдро" localSheetId="5">'[1]КлД2'!$BE$4:$BF$14</definedName>
    <definedName name="дЯдро" localSheetId="3">'[1]КлД2'!$BE$4:$BF$14</definedName>
    <definedName name="дЯдро" localSheetId="1">'[1]КлД2'!$BE$4:$BF$14</definedName>
    <definedName name="дЯдро" localSheetId="0">'[1]КлД2'!$BE$4:$BF$14</definedName>
    <definedName name="дЯдро">'[2]КлД2'!$BE$4:$BF$14</definedName>
    <definedName name="Команда" localSheetId="2">'[13]КлМ1'!$Q$4:$R$14</definedName>
    <definedName name="Команда" localSheetId="5">'[13]КлМ1'!$Q$4:$R$14</definedName>
    <definedName name="Команда" localSheetId="3">'[13]КлМ1'!$Q$4:$R$14</definedName>
    <definedName name="Команда" localSheetId="1">'[13]КлМ1'!$Q$4:$R$14</definedName>
    <definedName name="Команда" localSheetId="0">'[13]КлМ1'!$Q$4:$R$14</definedName>
    <definedName name="Команда">'[14]КлМ1'!$Q$4:$R$14</definedName>
    <definedName name="Копьё" localSheetId="2">'[1]КлМ1'!$BC$4:$BD$14</definedName>
    <definedName name="Копьё" localSheetId="5">'[1]КлМ1'!$BC$4:$BD$14</definedName>
    <definedName name="Копьё" localSheetId="3">'[1]КлМ1'!$BC$4:$BD$14</definedName>
    <definedName name="Копьё" localSheetId="1">'[1]КлМ1'!$BC$4:$BD$14</definedName>
    <definedName name="Копьё" localSheetId="0">'[1]КлМ1'!$BC$4:$BD$14</definedName>
    <definedName name="Копьё">'[2]КлМ1'!$BC$4:$BD$14</definedName>
    <definedName name="Лучш" localSheetId="2">#REF!</definedName>
    <definedName name="Лучш" localSheetId="5">#REF!</definedName>
    <definedName name="Лучш" localSheetId="3">#REF!</definedName>
    <definedName name="Лучш" localSheetId="1">#REF!</definedName>
    <definedName name="Лучш" localSheetId="0">#REF!</definedName>
    <definedName name="Лучш">#REF!</definedName>
    <definedName name="Макс" localSheetId="2">#REF!</definedName>
    <definedName name="Макс" localSheetId="5">#REF!</definedName>
    <definedName name="Макс" localSheetId="3">#REF!</definedName>
    <definedName name="Макс" localSheetId="1">#REF!</definedName>
    <definedName name="Макс" localSheetId="0">#REF!</definedName>
    <definedName name="Макс">#REF!</definedName>
    <definedName name="МаксЧисл" localSheetId="2">#REF!</definedName>
    <definedName name="МаксЧисл" localSheetId="5">#REF!</definedName>
    <definedName name="МаксЧисл" localSheetId="3">#REF!</definedName>
    <definedName name="МаксЧисл" localSheetId="1">#REF!</definedName>
    <definedName name="МаксЧисл" localSheetId="0">#REF!</definedName>
    <definedName name="МаксЧисл">#REF!</definedName>
    <definedName name="Молот" localSheetId="2">'[1]КлМ1'!$BE$4:$BF$14</definedName>
    <definedName name="Молот" localSheetId="5">'[1]КлМ1'!$BE$4:$BF$14</definedName>
    <definedName name="Молот" localSheetId="3">'[1]КлМ1'!$BE$4:$BF$14</definedName>
    <definedName name="Молот" localSheetId="1">'[1]КлМ1'!$BE$4:$BF$14</definedName>
    <definedName name="Молот" localSheetId="0">'[1]КлМ1'!$BE$4:$BF$14</definedName>
    <definedName name="Молот">'[2]КлМ1'!$BE$4:$BF$14</definedName>
    <definedName name="мы" localSheetId="2">#REF!</definedName>
    <definedName name="мы" localSheetId="5">#REF!</definedName>
    <definedName name="мы" localSheetId="3">#REF!</definedName>
    <definedName name="мы" localSheetId="1">#REF!</definedName>
    <definedName name="мы" localSheetId="0">#REF!</definedName>
    <definedName name="мы">#REF!</definedName>
    <definedName name="_xlnm.Print_Area" localSheetId="2">'Ит высота,шест'!$A$1:$X$50</definedName>
    <definedName name="_xlnm.Print_Area" localSheetId="4">'Итог бег'!$A$1:$K$435</definedName>
    <definedName name="_xlnm.Print_Area" localSheetId="5">'команда'!$A$1:$AR$59</definedName>
    <definedName name="_xlnm.Print_Area" localSheetId="3">'прыжки, метания'!$A$1:$P$269</definedName>
    <definedName name="Перевод" localSheetId="2">#REF!</definedName>
    <definedName name="Перевод" localSheetId="5">#REF!</definedName>
    <definedName name="Перевод" localSheetId="3">#REF!</definedName>
    <definedName name="Перевод" localSheetId="1">#REF!</definedName>
    <definedName name="Перевод" localSheetId="0">#REF!</definedName>
    <definedName name="Перевод">#REF!</definedName>
    <definedName name="полторажен">'[11]1500м ж'!#REF!</definedName>
    <definedName name="полторам">'[11]1500м М'!#REF!</definedName>
    <definedName name="Предв" localSheetId="2">#REF!</definedName>
    <definedName name="Предв" localSheetId="5">#REF!</definedName>
    <definedName name="Предв" localSheetId="3">#REF!</definedName>
    <definedName name="Предв" localSheetId="1">#REF!</definedName>
    <definedName name="Предв" localSheetId="0">#REF!</definedName>
    <definedName name="Предв">#REF!</definedName>
    <definedName name="Предв2" localSheetId="2">#REF!</definedName>
    <definedName name="Предв2" localSheetId="5">#REF!</definedName>
    <definedName name="Предв2" localSheetId="3">#REF!</definedName>
    <definedName name="Предв2" localSheetId="1">#REF!</definedName>
    <definedName name="Предв2" localSheetId="0">#REF!</definedName>
    <definedName name="Предв2">#REF!</definedName>
    <definedName name="Предв3" localSheetId="2">#REF!</definedName>
    <definedName name="Предв3" localSheetId="5">#REF!</definedName>
    <definedName name="Предв3" localSheetId="3">#REF!</definedName>
    <definedName name="Предв3" localSheetId="1">#REF!</definedName>
    <definedName name="Предв3" localSheetId="0">#REF!</definedName>
    <definedName name="Предв3">#REF!</definedName>
    <definedName name="пятиборьежен" localSheetId="2">'[1]Пятиборье жен'!#REF!</definedName>
    <definedName name="пятиборьежен" localSheetId="5">'[1]Пятиборье жен'!#REF!</definedName>
    <definedName name="пятиборьежен" localSheetId="3">'[1]Пятиборье жен'!#REF!</definedName>
    <definedName name="пятиборьежен" localSheetId="1">'[1]Пятиборье жен'!#REF!</definedName>
    <definedName name="пятиборьежен" localSheetId="0">'[1]Пятиборье жен'!#REF!</definedName>
    <definedName name="пятиборьежен">'[2]Пятиборье жен'!#REF!</definedName>
    <definedName name="пятьходьбажен">'[11]5схж'!#REF!</definedName>
    <definedName name="пятьходьбамуж">'[11]5сх  м'!#REF!</definedName>
    <definedName name="Результ" localSheetId="2">#REF!</definedName>
    <definedName name="Результ" localSheetId="5">#REF!</definedName>
    <definedName name="Результ" localSheetId="3">#REF!</definedName>
    <definedName name="Результ" localSheetId="1">#REF!</definedName>
    <definedName name="Результ" localSheetId="0">#REF!</definedName>
    <definedName name="Результ">#REF!</definedName>
    <definedName name="результат2" localSheetId="2">#REF!</definedName>
    <definedName name="результат2" localSheetId="5">#REF!</definedName>
    <definedName name="результат2" localSheetId="3">#REF!</definedName>
    <definedName name="результат2" localSheetId="1">#REF!</definedName>
    <definedName name="результат2" localSheetId="0">#REF!</definedName>
    <definedName name="результат2">#REF!</definedName>
    <definedName name="семиборьемужчины" localSheetId="2">'[15]Семиборье муж'!#REF!</definedName>
    <definedName name="семиборьемужчины" localSheetId="5">'[15]Семиборье муж'!#REF!</definedName>
    <definedName name="семиборьемужчины" localSheetId="3">'[15]Семиборье муж'!#REF!</definedName>
    <definedName name="семиборьемужчины" localSheetId="1">'[15]Семиборье муж'!#REF!</definedName>
    <definedName name="семиборьемужчины" localSheetId="0">'[15]Семиборье муж'!#REF!</definedName>
    <definedName name="семиборьемужчины">'[16]Семиборье муж'!#REF!</definedName>
    <definedName name="стипльжен">'[11]2000ж пр'!#REF!</definedName>
    <definedName name="стипльмуж">'[11]2000М пр'!#REF!</definedName>
    <definedName name="тройкажен" localSheetId="2">'[12]3000ж'!$M$4:$N$15</definedName>
    <definedName name="тройкажен" localSheetId="5">'[12]3000ж'!$M$4:$N$15</definedName>
    <definedName name="тройкажен" localSheetId="3">'[12]3000ж'!$M$4:$N$15</definedName>
    <definedName name="тройкажен" localSheetId="1">'[12]3000ж'!$M$4:$N$15</definedName>
    <definedName name="тройкажен" localSheetId="0">'[12]3000ж'!$M$4:$N$15</definedName>
    <definedName name="ТРОЙКАМУЖ" localSheetId="2">'[12]3000М'!$M$3:$N$14</definedName>
    <definedName name="ТРОЙКАМУЖ" localSheetId="5">'[12]3000М'!$M$3:$N$14</definedName>
    <definedName name="ТРОЙКАМУЖ" localSheetId="3">'[12]3000М'!$M$3:$N$14</definedName>
    <definedName name="ТРОЙКАМУЖ" localSheetId="1">'[12]3000М'!$M$3:$N$14</definedName>
    <definedName name="ТРОЙКАМУЖ" localSheetId="0">'[12]3000М'!$M$3:$N$14</definedName>
    <definedName name="Тройной" localSheetId="2">'[1]КлМ1'!$BQ$4:$BR$14</definedName>
    <definedName name="Тройной" localSheetId="5">'[1]КлМ1'!$BQ$4:$BR$14</definedName>
    <definedName name="Тройной" localSheetId="3">'[1]КлМ1'!$BQ$4:$BR$14</definedName>
    <definedName name="Тройной" localSheetId="1">'[1]КлМ1'!$BQ$4:$BR$14</definedName>
    <definedName name="Тройной" localSheetId="0">'[1]КлМ1'!$BQ$4:$BR$14</definedName>
    <definedName name="Тройной">'[2]КлМ1'!$BQ$4:$BR$14</definedName>
    <definedName name="ТройнойВ" localSheetId="2">'[7]Тройной'!$G$7:$G$56,'[7]Тройной'!$I$7:$I$56,'[7]Тройной'!$K$7:$K$56,'[7]Тройной'!$M$7:$M$56,'[7]Тройной'!$O$7:$O$56,'[7]Тройной'!$Q$7:$Q$56</definedName>
    <definedName name="ТройнойВ" localSheetId="5">'[7]Тройной'!$G$7:$G$56,'[7]Тройной'!$I$7:$I$56,'[7]Тройной'!$K$7:$K$56,'[7]Тройной'!$M$7:$M$56,'[7]Тройной'!$O$7:$O$56,'[7]Тройной'!$Q$7:$Q$56</definedName>
    <definedName name="ТройнойВ" localSheetId="3">'[7]Тройной'!$G$7:$G$56,'[7]Тройной'!$I$7:$I$56,'[7]Тройной'!$K$7:$K$56,'[7]Тройной'!$M$7:$M$56,'[7]Тройной'!$O$7:$O$56,'[7]Тройной'!$Q$7:$Q$56</definedName>
    <definedName name="ТройнойВ" localSheetId="1">'[7]Тройной'!$G$7:$G$56,'[7]Тройной'!$I$7:$I$56,'[7]Тройной'!$K$7:$K$56,'[7]Тройной'!$M$7:$M$56,'[7]Тройной'!$O$7:$O$56,'[7]Тройной'!$Q$7:$Q$56</definedName>
    <definedName name="ТройнойВ" localSheetId="0">'[7]Тройной'!$G$7:$G$56,'[7]Тройной'!$I$7:$I$56,'[7]Тройной'!$K$7:$K$56,'[7]Тройной'!$M$7:$M$56,'[7]Тройной'!$O$7:$O$56,'[7]Тройной'!$Q$7:$Q$56</definedName>
    <definedName name="ТройнойВ">'[8]Тройной'!$G$7:$G$56,'[8]Тройной'!$I$7:$I$56,'[8]Тройной'!$K$7:$K$56,'[8]Тройной'!$M$7:$M$56,'[8]Тройной'!$O$7:$O$56,'[8]Тройной'!$Q$7:$Q$56</definedName>
    <definedName name="тройнойжен" localSheetId="2">'[12]3-ой ж'!$O$3:$P$12</definedName>
    <definedName name="тройнойжен" localSheetId="5">'[12]3-ой ж'!$O$3:$P$12</definedName>
    <definedName name="тройнойжен" localSheetId="3">'[12]3-ой ж'!$O$3:$P$12</definedName>
    <definedName name="тройнойжен" localSheetId="1">'[12]3-ой ж'!$O$3:$P$12</definedName>
    <definedName name="тройнойжен" localSheetId="0">'[12]3-ой ж'!$O$3:$P$12</definedName>
    <definedName name="тройноймуж" localSheetId="2">'[12]3-ой М'!$O$3:$P$14</definedName>
    <definedName name="тройноймуж" localSheetId="5">'[12]3-ой М'!$O$3:$P$14</definedName>
    <definedName name="тройноймуж" localSheetId="3">'[12]3-ой М'!$O$3:$P$14</definedName>
    <definedName name="тройноймуж" localSheetId="1">'[12]3-ой М'!$O$3:$P$14</definedName>
    <definedName name="тройноймуж" localSheetId="0">'[12]3-ой М'!$O$3:$P$14</definedName>
    <definedName name="тт">#REF!</definedName>
    <definedName name="тыщажен" localSheetId="2">'[12]1000м ж'!$M$3:$N$13</definedName>
    <definedName name="тыщажен" localSheetId="5">'[12]1000м ж'!$M$3:$N$13</definedName>
    <definedName name="тыщажен" localSheetId="3">'[12]1000м ж'!$M$3:$N$13</definedName>
    <definedName name="тыщажен" localSheetId="1">'[12]1000м ж'!$M$3:$N$13</definedName>
    <definedName name="тыщажен" localSheetId="0">'[12]1000м ж'!$M$3:$N$13</definedName>
    <definedName name="тыщамуж" localSheetId="2">'[12]1000м М'!$M$3:$N$14</definedName>
    <definedName name="тыщамуж" localSheetId="5">'[12]1000м М'!$M$3:$N$14</definedName>
    <definedName name="тыщамуж" localSheetId="3">'[12]1000м М'!$M$3:$N$14</definedName>
    <definedName name="тыщамуж" localSheetId="1">'[12]1000м М'!$M$3:$N$14</definedName>
    <definedName name="тыщамуж" localSheetId="0">'[12]1000м М'!$M$3:$N$14</definedName>
    <definedName name="Фин2" localSheetId="2">#REF!</definedName>
    <definedName name="Фин2" localSheetId="5">#REF!</definedName>
    <definedName name="Фин2" localSheetId="3">#REF!</definedName>
    <definedName name="Фин2" localSheetId="1">#REF!</definedName>
    <definedName name="Фин2" localSheetId="0">#REF!</definedName>
    <definedName name="Фин2">#REF!</definedName>
    <definedName name="Фин3" localSheetId="2">#REF!</definedName>
    <definedName name="Фин3" localSheetId="5">#REF!</definedName>
    <definedName name="Фин3" localSheetId="3">#REF!</definedName>
    <definedName name="Фин3" localSheetId="1">#REF!</definedName>
    <definedName name="Фин3" localSheetId="0">#REF!</definedName>
    <definedName name="Фин3">#REF!</definedName>
    <definedName name="Финал" localSheetId="2">#REF!</definedName>
    <definedName name="Финал" localSheetId="5">#REF!</definedName>
    <definedName name="Финал" localSheetId="3">#REF!</definedName>
    <definedName name="Финал" localSheetId="1">#REF!</definedName>
    <definedName name="Финал" localSheetId="0">#REF!</definedName>
    <definedName name="Финал">#REF!</definedName>
    <definedName name="ходьбажен" localSheetId="2">'[12]5сх ж'!$M$3:$N$13</definedName>
    <definedName name="ходьбажен" localSheetId="5">'[12]5сх ж'!$M$3:$N$13</definedName>
    <definedName name="ходьбажен" localSheetId="3">'[12]5сх ж'!$M$3:$N$13</definedName>
    <definedName name="ходьбажен" localSheetId="1">'[12]5сх ж'!$M$3:$N$13</definedName>
    <definedName name="ходьбажен" localSheetId="0">'[12]5сх ж'!$M$3:$N$13</definedName>
    <definedName name="четырестажен" localSheetId="2">'[12]400м ж'!$M$3:$N$14</definedName>
    <definedName name="четырестажен" localSheetId="5">'[12]400м ж'!$M$3:$N$14</definedName>
    <definedName name="четырестажен" localSheetId="3">'[12]400м ж'!$M$3:$N$14</definedName>
    <definedName name="четырестажен" localSheetId="1">'[12]400м ж'!$M$3:$N$14</definedName>
    <definedName name="четырестажен" localSheetId="0">'[12]400м ж'!$M$3:$N$14</definedName>
    <definedName name="четырестамуж" localSheetId="2">'[12]400м М'!$M$3:$N$15</definedName>
    <definedName name="четырестамуж" localSheetId="5">'[12]400м М'!$M$3:$N$15</definedName>
    <definedName name="четырестамуж" localSheetId="3">'[12]400м М'!$M$3:$N$15</definedName>
    <definedName name="четырестамуж" localSheetId="1">'[12]400м М'!$M$3:$N$15</definedName>
    <definedName name="четырестамуж" localSheetId="0">'[12]400м М'!$M$3:$N$15</definedName>
    <definedName name="Шест" localSheetId="2">'[1]КлМ1'!$BK$4:$BL$14</definedName>
    <definedName name="Шест" localSheetId="5">'[1]КлМ1'!$BK$4:$BL$14</definedName>
    <definedName name="Шест" localSheetId="3">'[1]КлМ1'!$BK$4:$BL$14</definedName>
    <definedName name="Шест" localSheetId="1">'[1]КлМ1'!$BK$4:$BL$14</definedName>
    <definedName name="Шест" localSheetId="0">'[1]КлМ1'!$BK$4:$BL$14</definedName>
    <definedName name="Шест">'[2]КлМ1'!$BK$4:$BL$14</definedName>
    <definedName name="шестдесятжен" localSheetId="2">'[12]60м ж'!$N$3:$O$14</definedName>
    <definedName name="шестдесятжен" localSheetId="5">'[12]60м ж'!$N$3:$O$14</definedName>
    <definedName name="шестдесятжен" localSheetId="3">'[12]60м ж'!$N$3:$O$14</definedName>
    <definedName name="шестдесятжен" localSheetId="1">'[12]60м ж'!$N$3:$O$14</definedName>
    <definedName name="шестдесятжен" localSheetId="0">'[12]60м ж'!$N$3:$O$14</definedName>
    <definedName name="шестдесятм" localSheetId="2">'[12]60м М'!$N$3:$O$15</definedName>
    <definedName name="шестдесятм" localSheetId="5">'[12]60м М'!$N$3:$O$15</definedName>
    <definedName name="шестдесятм" localSheetId="3">'[12]60м М'!$N$3:$O$15</definedName>
    <definedName name="шестдесятм" localSheetId="1">'[12]60м М'!$N$3:$O$15</definedName>
    <definedName name="шестдесятм" localSheetId="0">'[12]60м М'!$N$3:$O$15</definedName>
    <definedName name="шестжен">'[11]Шест ж'!#REF!</definedName>
    <definedName name="шестм">'[11]Шест м'!#REF!</definedName>
    <definedName name="Юн60м" localSheetId="2">'[9]Табл'!$J$3:$K$34</definedName>
    <definedName name="Юн60м" localSheetId="5">'[9]Табл'!$J$3:$K$34</definedName>
    <definedName name="Юн60м" localSheetId="3">'[9]Табл'!$J$3:$K$34</definedName>
    <definedName name="Юн60м" localSheetId="1">'[9]Табл'!$J$3:$K$34</definedName>
    <definedName name="Юн60м" localSheetId="0">'[9]Табл'!$J$3:$K$34</definedName>
    <definedName name="Юн60м">'[10]Табл'!$J$3:$K$34</definedName>
    <definedName name="Юн800м" localSheetId="2">'[9]Табл'!$L$3:$M$133</definedName>
    <definedName name="Юн800м" localSheetId="5">'[9]Табл'!$L$3:$M$133</definedName>
    <definedName name="Юн800м" localSheetId="3">'[9]Табл'!$L$3:$M$133</definedName>
    <definedName name="Юн800м" localSheetId="1">'[9]Табл'!$L$3:$M$133</definedName>
    <definedName name="Юн800м" localSheetId="0">'[9]Табл'!$L$3:$M$133</definedName>
    <definedName name="Юн800м">'[10]Табл'!$L$3:$M$133</definedName>
    <definedName name="ЮнДлина" localSheetId="2">'[9]Табл'!$P$2:$Q$153</definedName>
    <definedName name="ЮнДлина" localSheetId="5">'[9]Табл'!$P$2:$Q$153</definedName>
    <definedName name="ЮнДлина" localSheetId="3">'[9]Табл'!$P$2:$Q$153</definedName>
    <definedName name="ЮнДлина" localSheetId="1">'[9]Табл'!$P$2:$Q$153</definedName>
    <definedName name="ЮнДлина" localSheetId="0">'[9]Табл'!$P$2:$Q$153</definedName>
    <definedName name="ЮнДлина">'[10]Табл'!$P$2:$Q$153</definedName>
    <definedName name="ЮнМяч" localSheetId="2">'[9]Табл'!$N$2:$O$153</definedName>
    <definedName name="ЮнМяч" localSheetId="5">'[9]Табл'!$N$2:$O$153</definedName>
    <definedName name="ЮнМяч" localSheetId="3">'[9]Табл'!$N$2:$O$153</definedName>
    <definedName name="ЮнМяч" localSheetId="1">'[9]Табл'!$N$2:$O$153</definedName>
    <definedName name="ЮнМяч" localSheetId="0">'[9]Табл'!$N$2:$O$153</definedName>
    <definedName name="ЮнМяч">'[10]Табл'!$N$2:$O$153</definedName>
    <definedName name="я" localSheetId="2">#REF!</definedName>
    <definedName name="я" localSheetId="5">#REF!</definedName>
    <definedName name="я" localSheetId="3">#REF!</definedName>
    <definedName name="я" localSheetId="1">#REF!</definedName>
    <definedName name="я" localSheetId="0">#REF!</definedName>
    <definedName name="я">#REF!</definedName>
    <definedName name="Ядро" localSheetId="2">'[1]КлМ1'!$BI$4:$BJ$14</definedName>
    <definedName name="Ядро" localSheetId="5">'[1]КлМ1'!$BI$4:$BJ$14</definedName>
    <definedName name="Ядро" localSheetId="3">'[1]КлМ1'!$BI$4:$BJ$14</definedName>
    <definedName name="Ядро" localSheetId="1">'[1]КлМ1'!$BI$4:$BJ$14</definedName>
    <definedName name="Ядро" localSheetId="0">'[1]КлМ1'!$BI$4:$BJ$14</definedName>
    <definedName name="Ядро">'[2]КлМ1'!$BI$4:$BJ$14</definedName>
    <definedName name="ядрожен" localSheetId="2">'[12]Ядро ж'!$O$3:$P$12</definedName>
    <definedName name="ядрожен" localSheetId="5">'[12]Ядро ж'!$O$3:$P$12</definedName>
    <definedName name="ядрожен" localSheetId="3">'[12]Ядро ж'!$O$3:$P$12</definedName>
    <definedName name="ядрожен" localSheetId="1">'[12]Ядро ж'!$O$3:$P$12</definedName>
    <definedName name="ядрожен" localSheetId="0">'[12]Ядро ж'!$O$3:$P$12</definedName>
    <definedName name="ядромуж" localSheetId="2">'[12]Ядро М'!$O$3:$P$11</definedName>
    <definedName name="ядромуж" localSheetId="5">'[12]Ядро М'!$O$3:$P$11</definedName>
    <definedName name="ядромуж" localSheetId="3">'[12]Ядро М'!$O$3:$P$11</definedName>
    <definedName name="ядромуж" localSheetId="1">'[12]Ядро М'!$O$3:$P$11</definedName>
    <definedName name="ядромуж" localSheetId="0">'[12]Ядро М'!$O$3:$P$11</definedName>
    <definedName name="яяя" localSheetId="2">#REF!</definedName>
    <definedName name="яяя" localSheetId="5">#REF!</definedName>
    <definedName name="яяя" localSheetId="3">#REF!</definedName>
    <definedName name="яяя" localSheetId="1">#REF!</definedName>
    <definedName name="яяя" localSheetId="0">#REF!</definedName>
    <definedName name="яяя">#REF!</definedName>
  </definedNames>
  <calcPr fullCalcOnLoad="1"/>
</workbook>
</file>

<file path=xl/sharedStrings.xml><?xml version="1.0" encoding="utf-8"?>
<sst xmlns="http://schemas.openxmlformats.org/spreadsheetml/2006/main" count="4437" uniqueCount="1122">
  <si>
    <t>начало   13.45</t>
  </si>
  <si>
    <t>эстафета 100м+200м+300м+400м</t>
  </si>
  <si>
    <t>место</t>
  </si>
  <si>
    <t>Стартовый номер</t>
  </si>
  <si>
    <t>Фамилия, имя спортсмена</t>
  </si>
  <si>
    <t>Школа</t>
  </si>
  <si>
    <t>участие</t>
  </si>
  <si>
    <t>результат</t>
  </si>
  <si>
    <t>разряд</t>
  </si>
  <si>
    <t xml:space="preserve">8     11    2     1  </t>
  </si>
  <si>
    <t>Феофанов Дмитрий         Маркевич Дмитрий         Сосновский Виталий       Слома Ян</t>
  </si>
  <si>
    <t>Гродно        СДЮШОР-2</t>
  </si>
  <si>
    <t>27</t>
  </si>
  <si>
    <t>2.03,84</t>
  </si>
  <si>
    <t xml:space="preserve">529    530   505   526   </t>
  </si>
  <si>
    <t xml:space="preserve">Кушель Егор           Каспарович Вл-р             Пустобаев Сергей        Рыбак Валерий     </t>
  </si>
  <si>
    <t>Лида          СДЮШОР -2</t>
  </si>
  <si>
    <t>24</t>
  </si>
  <si>
    <t>2.06,93</t>
  </si>
  <si>
    <t xml:space="preserve">879   866   875    881  </t>
  </si>
  <si>
    <t xml:space="preserve">Мальков Дмитрий              Дубицкий Александр      Ромбальский Антон          Линчевский Сергей  </t>
  </si>
  <si>
    <t>Сморгонь ДЮСШ пр.</t>
  </si>
  <si>
    <t>21</t>
  </si>
  <si>
    <t>2.12,61</t>
  </si>
  <si>
    <t xml:space="preserve">823    802     809    815    </t>
  </si>
  <si>
    <t>Казакевич Руслан          Ракуть Ал-др                   Сидорик Сергей              Мельник Владислав</t>
  </si>
  <si>
    <t>Слонимская     СДЮШОР</t>
  </si>
  <si>
    <t>18</t>
  </si>
  <si>
    <t>2.13,38</t>
  </si>
  <si>
    <t xml:space="preserve">915   921  245   911 </t>
  </si>
  <si>
    <t>Овсейчик Игорь              Семашко Олег                Жук Виталий                   Романовский Сергей</t>
  </si>
  <si>
    <t xml:space="preserve">Щучинская     ДЮСШ </t>
  </si>
  <si>
    <t>16</t>
  </si>
  <si>
    <t>2.13,74</t>
  </si>
  <si>
    <t>119     120   112   110</t>
  </si>
  <si>
    <t>Плюта Евгений               Серкевич Артем              Баранский Дмитрий        Петлицкий Игорь</t>
  </si>
  <si>
    <t>Слоним         ДЮСШ-3</t>
  </si>
  <si>
    <t>14</t>
  </si>
  <si>
    <t>2.17,17</t>
  </si>
  <si>
    <t>433   435   438   422</t>
  </si>
  <si>
    <t>Венгер Евгений       Чаевский  Евгений            Рынкевич Роман       Шамбецкий Антон</t>
  </si>
  <si>
    <t>Ивьевская      ДЮСШ ОФП</t>
  </si>
  <si>
    <t>12</t>
  </si>
  <si>
    <t>2.18,77</t>
  </si>
  <si>
    <t>1ю</t>
  </si>
  <si>
    <t>669     654     656      657</t>
  </si>
  <si>
    <t xml:space="preserve">Трамбович Руслан        Повераев Сергей       Василевский Андрей          Семашко Алексей           </t>
  </si>
  <si>
    <t xml:space="preserve">Островецкая   ДЮСШ </t>
  </si>
  <si>
    <t>10</t>
  </si>
  <si>
    <t>2.19,45</t>
  </si>
  <si>
    <t xml:space="preserve">303    309     308    315  </t>
  </si>
  <si>
    <t xml:space="preserve">Король Олег                   Винцукевич Игорь           Данильчик Илья              Лупач Вадим </t>
  </si>
  <si>
    <t>Дятлово        ДЮСШ</t>
  </si>
  <si>
    <t>8</t>
  </si>
  <si>
    <t>2.20,70</t>
  </si>
  <si>
    <t xml:space="preserve">373    361    365    352  </t>
  </si>
  <si>
    <t>Жуковский Артур            Сидорик Василий          Куропатский Андрей       Колочев Артем</t>
  </si>
  <si>
    <t xml:space="preserve">Зельвенская      ДЮСШ  </t>
  </si>
  <si>
    <t>6</t>
  </si>
  <si>
    <t>2.21,41</t>
  </si>
  <si>
    <t>257    271      254      276</t>
  </si>
  <si>
    <t xml:space="preserve">Булаш Евгений               Филатов Вадим              Куимов Игорь                  Кемежук Николай  </t>
  </si>
  <si>
    <t xml:space="preserve">Скидель          ДЮСШ  </t>
  </si>
  <si>
    <t>4</t>
  </si>
  <si>
    <t>2.22,32</t>
  </si>
  <si>
    <t xml:space="preserve">202   200   295  209  </t>
  </si>
  <si>
    <t>Актунович Павел            Гришко Александр        Вороновский Марк         Валендюк Игорь</t>
  </si>
  <si>
    <t>Вороновская      ДЮСШ</t>
  </si>
  <si>
    <t>2</t>
  </si>
  <si>
    <t>2.25,98</t>
  </si>
  <si>
    <t xml:space="preserve">12        36     14           32  </t>
  </si>
  <si>
    <t>Ткач Денис                      Заяц Алексей                   Литвин Александр                      Рассолько Александр</t>
  </si>
  <si>
    <t>в/к</t>
  </si>
  <si>
    <t>2.08,82</t>
  </si>
  <si>
    <t>начало   13.30</t>
  </si>
  <si>
    <t xml:space="preserve">19      5      6      7     13    </t>
  </si>
  <si>
    <t>Выдра Виктория             Коваленя Татьяна           Скворцова Юлия             Амшей Анастасия          Сайковская Анастасия</t>
  </si>
  <si>
    <t xml:space="preserve">Гродно         СДЮШОР-2 </t>
  </si>
  <si>
    <t>2.25,41</t>
  </si>
  <si>
    <t xml:space="preserve">200    209   204    202  </t>
  </si>
  <si>
    <t xml:space="preserve">Станевич Анастасия      Шешко Екатерина         Желудевич Вероника      Новицкая Наталья   </t>
  </si>
  <si>
    <t>2.40,67</t>
  </si>
  <si>
    <t>123     117    116    122</t>
  </si>
  <si>
    <t xml:space="preserve">Гончарук Татьяна           Украинец Мария             Гринько Анастасия       Головач Валерия </t>
  </si>
  <si>
    <t>Слоним              ДЮСШ-3</t>
  </si>
  <si>
    <t>2.46,01</t>
  </si>
  <si>
    <t xml:space="preserve">363     355    372     358   </t>
  </si>
  <si>
    <t xml:space="preserve">Безносик Анна                Кащиц Алена                  Рудая Христина              Левчик Божена   </t>
  </si>
  <si>
    <t>Зельвенский</t>
  </si>
  <si>
    <t>2.49,60</t>
  </si>
  <si>
    <t>812    810   820   818</t>
  </si>
  <si>
    <t xml:space="preserve">Веевник Инесса             Титко Вероника              Панченко Ольга              Медведик Татьяна         </t>
  </si>
  <si>
    <t>2.56,94</t>
  </si>
  <si>
    <t>2ю</t>
  </si>
  <si>
    <t>Ярошевич Юлия              Бралко Вероника            Валюкевич Дарья            Хильманович Ал-дра</t>
  </si>
  <si>
    <t>СДЮШОР  Динамо</t>
  </si>
  <si>
    <t>Место</t>
  </si>
  <si>
    <t>старт.номер</t>
  </si>
  <si>
    <t>Фамилия, имя</t>
  </si>
  <si>
    <t>дата рождения</t>
  </si>
  <si>
    <t>город, район</t>
  </si>
  <si>
    <t>школа</t>
  </si>
  <si>
    <t>Попытки (в см)</t>
  </si>
  <si>
    <t>Результат</t>
  </si>
  <si>
    <t>Разряд</t>
  </si>
  <si>
    <t>ФИО тренера</t>
  </si>
  <si>
    <t>длина мужчины</t>
  </si>
  <si>
    <t>Дмитриченко Дмитрий</t>
  </si>
  <si>
    <t>Гродно</t>
  </si>
  <si>
    <t>УОР</t>
  </si>
  <si>
    <t>х</t>
  </si>
  <si>
    <t>Дмитриченко,Климук,Михайлов</t>
  </si>
  <si>
    <t>длина юноши</t>
  </si>
  <si>
    <t>Скобейко Андрей</t>
  </si>
  <si>
    <t>СДЮШОР  Д</t>
  </si>
  <si>
    <t>Борсук ВА</t>
  </si>
  <si>
    <t>Серкевич Артем</t>
  </si>
  <si>
    <t>Слоним</t>
  </si>
  <si>
    <t>ДЮСШ-3</t>
  </si>
  <si>
    <t>Карпушкин ДН,Борсук ВА</t>
  </si>
  <si>
    <t>Янчевский Владислав</t>
  </si>
  <si>
    <t>06.10.1995</t>
  </si>
  <si>
    <t>СДЮШОР-2</t>
  </si>
  <si>
    <t xml:space="preserve"> -</t>
  </si>
  <si>
    <t>Зарядова,Ковальчук</t>
  </si>
  <si>
    <t>Севко Владимир</t>
  </si>
  <si>
    <t xml:space="preserve">СДЮШОР </t>
  </si>
  <si>
    <t>Дубицкий Александр</t>
  </si>
  <si>
    <t>Волковысский</t>
  </si>
  <si>
    <t>СДЮШОР-1</t>
  </si>
  <si>
    <t>Бакач АП,Мозель НВ</t>
  </si>
  <si>
    <t>Курдун Антон</t>
  </si>
  <si>
    <t>Новогрудский</t>
  </si>
  <si>
    <t>ДЮСШ-2</t>
  </si>
  <si>
    <t>Жук ВВ</t>
  </si>
  <si>
    <t>Михайлов Александр</t>
  </si>
  <si>
    <t>03.12.1995</t>
  </si>
  <si>
    <t>Островецкий</t>
  </si>
  <si>
    <t>ДЮСШ</t>
  </si>
  <si>
    <t>Ганулич ИД</t>
  </si>
  <si>
    <t>Рожков Илья</t>
  </si>
  <si>
    <t>Мостовский</t>
  </si>
  <si>
    <t>Заневский АР</t>
  </si>
  <si>
    <t>Винцукевич Игорь</t>
  </si>
  <si>
    <t>Дятловский</t>
  </si>
  <si>
    <t>Кучинский АН</t>
  </si>
  <si>
    <t>Жуковский Артур</t>
  </si>
  <si>
    <t>Коленко АИ</t>
  </si>
  <si>
    <t>Василевский Андрей</t>
  </si>
  <si>
    <t>Рубель АИ</t>
  </si>
  <si>
    <t>Каспарович Владимир</t>
  </si>
  <si>
    <t>.1995</t>
  </si>
  <si>
    <t>Лидский</t>
  </si>
  <si>
    <t>Куди СИ</t>
  </si>
  <si>
    <t>Сморгонский</t>
  </si>
  <si>
    <t>ДЮСШ проф.</t>
  </si>
  <si>
    <t>Каптюх АВ</t>
  </si>
  <si>
    <t>Ясинский Александр</t>
  </si>
  <si>
    <t>Гусак ЖИ</t>
  </si>
  <si>
    <t>Евсейчик Александр</t>
  </si>
  <si>
    <t>Кореличский</t>
  </si>
  <si>
    <t>Дуда НВ</t>
  </si>
  <si>
    <t>Борткевич Николай</t>
  </si>
  <si>
    <t>Ошмянский</t>
  </si>
  <si>
    <t>Воронович ФС</t>
  </si>
  <si>
    <t>Кисляк Максим</t>
  </si>
  <si>
    <t>Шумский Егор</t>
  </si>
  <si>
    <t>04.01.1995</t>
  </si>
  <si>
    <t>Афанасенкова ОМ</t>
  </si>
  <si>
    <t>Кислый Евгений</t>
  </si>
  <si>
    <t>05.03.1995</t>
  </si>
  <si>
    <t>Старко ЛА</t>
  </si>
  <si>
    <t>Сосинский Павел</t>
  </si>
  <si>
    <t>Яковчик ВК</t>
  </si>
  <si>
    <t>Андралойть Максим</t>
  </si>
  <si>
    <t>вк</t>
  </si>
  <si>
    <t>Ракуть Александр</t>
  </si>
  <si>
    <t>Слонимский</t>
  </si>
  <si>
    <t>Демидик СИ,Кот НН</t>
  </si>
  <si>
    <t>Василевский Виктор</t>
  </si>
  <si>
    <t>Беляев ВИ,Кот НН</t>
  </si>
  <si>
    <t>Пилейко Артем</t>
  </si>
  <si>
    <t>СДЮШОР Д</t>
  </si>
  <si>
    <t>тройной юноши</t>
  </si>
  <si>
    <t>Мальков Дмитрий</t>
  </si>
  <si>
    <t>Жук ДА</t>
  </si>
  <si>
    <t>Духовник Павел</t>
  </si>
  <si>
    <t>Прокопович Дмитрий</t>
  </si>
  <si>
    <t>13.06.1995</t>
  </si>
  <si>
    <t>Щучинский</t>
  </si>
  <si>
    <t xml:space="preserve">ДЮСШ </t>
  </si>
  <si>
    <t>Дикевич ВЧ</t>
  </si>
  <si>
    <t>Овсейчик Игорь</t>
  </si>
  <si>
    <t>Поведайко АА</t>
  </si>
  <si>
    <t>Вороновский Марк</t>
  </si>
  <si>
    <t>Вороновский</t>
  </si>
  <si>
    <t>Лыщик ТИ</t>
  </si>
  <si>
    <t>Еремич Юрий</t>
  </si>
  <si>
    <t>DNF</t>
  </si>
  <si>
    <t>к</t>
  </si>
  <si>
    <t>Заневский,Стасюкевич</t>
  </si>
  <si>
    <t>ядро мужчины</t>
  </si>
  <si>
    <t>Ничипор Алексей</t>
  </si>
  <si>
    <t>кмс</t>
  </si>
  <si>
    <t>Карпушкин ДН, Орлов ВА</t>
  </si>
  <si>
    <t>Заблоцкий Сергей</t>
  </si>
  <si>
    <t>Петров ВН</t>
  </si>
  <si>
    <t>DNS</t>
  </si>
  <si>
    <t>не стартовал</t>
  </si>
  <si>
    <t>сошел (справка)</t>
  </si>
  <si>
    <t>ядро юноши</t>
  </si>
  <si>
    <t>Ломать Виталий</t>
  </si>
  <si>
    <t>Трамбович Руслан</t>
  </si>
  <si>
    <t>13.04.1995</t>
  </si>
  <si>
    <t>Блашкевич АВ</t>
  </si>
  <si>
    <t>Нагорный Евгений</t>
  </si>
  <si>
    <t>Коршун АА</t>
  </si>
  <si>
    <t>Журавко Павел</t>
  </si>
  <si>
    <t>Савко НВ,Мозель НВ</t>
  </si>
  <si>
    <t>Гудойть Виталий</t>
  </si>
  <si>
    <t>л</t>
  </si>
  <si>
    <t>Шамбецкий Антон</t>
  </si>
  <si>
    <t>Ивьевский</t>
  </si>
  <si>
    <t>ДЮСШ ОФП</t>
  </si>
  <si>
    <t>Нехведович ИИ</t>
  </si>
  <si>
    <t>Мовлик Евгений</t>
  </si>
  <si>
    <t>08.05.1995</t>
  </si>
  <si>
    <t>Бурдук АГ</t>
  </si>
  <si>
    <t>Капцевич Александр</t>
  </si>
  <si>
    <t>Коняева ТИ</t>
  </si>
  <si>
    <t>Санукевич Александр</t>
  </si>
  <si>
    <t>Дубатовка ВИ</t>
  </si>
  <si>
    <t>Глазко Дмитрий</t>
  </si>
  <si>
    <t>Трус Виктор</t>
  </si>
  <si>
    <t>.1996</t>
  </si>
  <si>
    <t>Денисенко АА</t>
  </si>
  <si>
    <t>Наварич Денис</t>
  </si>
  <si>
    <t>23.11.1995</t>
  </si>
  <si>
    <t>Савко НВ</t>
  </si>
  <si>
    <t>Гинель Александр</t>
  </si>
  <si>
    <t>Кончанин Игорь</t>
  </si>
  <si>
    <t>Бабич КЛ</t>
  </si>
  <si>
    <t>Даниленко Андрей</t>
  </si>
  <si>
    <t>08.06.1995</t>
  </si>
  <si>
    <t>Карпушкин ДН</t>
  </si>
  <si>
    <t>Духовник Алексей</t>
  </si>
  <si>
    <t>Кавцевич ВВ</t>
  </si>
  <si>
    <t>Дюрдь Владислав</t>
  </si>
  <si>
    <t>Гродненский</t>
  </si>
  <si>
    <t>Германюк НВ</t>
  </si>
  <si>
    <t>Рудак Марк</t>
  </si>
  <si>
    <t>Сыромолот Денис</t>
  </si>
  <si>
    <t>Нагорный Павел</t>
  </si>
  <si>
    <t>16.11.1995</t>
  </si>
  <si>
    <t>Порайко Максим</t>
  </si>
  <si>
    <t xml:space="preserve">Гродно </t>
  </si>
  <si>
    <t>Афанасьевы</t>
  </si>
  <si>
    <t>Мандик Павел</t>
  </si>
  <si>
    <t>Антонович ВИ</t>
  </si>
  <si>
    <t>Ярошевич Артем</t>
  </si>
  <si>
    <t>СДЮШОР</t>
  </si>
  <si>
    <t>Черехович ВК</t>
  </si>
  <si>
    <t>Булаш Евгений</t>
  </si>
  <si>
    <t>Сидоренко ИВ</t>
  </si>
  <si>
    <t>Трубицкий Андрей</t>
  </si>
  <si>
    <t>Рытиков АА</t>
  </si>
  <si>
    <t>Тодрик Андрей</t>
  </si>
  <si>
    <t>09.06.1996</t>
  </si>
  <si>
    <t>Ковш Андрей</t>
  </si>
  <si>
    <t>Гаврилов Дмитрий</t>
  </si>
  <si>
    <t>Януш СБ</t>
  </si>
  <si>
    <t>Авласевич Иван</t>
  </si>
  <si>
    <t>07.12.1995</t>
  </si>
  <si>
    <t>Авласевич НА</t>
  </si>
  <si>
    <t>Гузарик Владимир</t>
  </si>
  <si>
    <t>Голоско ГА</t>
  </si>
  <si>
    <t>Сипович Олег</t>
  </si>
  <si>
    <t>Лыщик ТИ, Цицорин ИВ</t>
  </si>
  <si>
    <t>Жук Виталий</t>
  </si>
  <si>
    <t>диск мужчины</t>
  </si>
  <si>
    <t>1р</t>
  </si>
  <si>
    <t>диск юноши</t>
  </si>
  <si>
    <t>Олюшкевич Вадим</t>
  </si>
  <si>
    <t>Рапин ГМ</t>
  </si>
  <si>
    <t>Валендюк Игорь</t>
  </si>
  <si>
    <t>Позняк ГС</t>
  </si>
  <si>
    <t>Новиков Павел</t>
  </si>
  <si>
    <t>Сергейчик Александр</t>
  </si>
  <si>
    <t>07.06.1995</t>
  </si>
  <si>
    <t>Петруковский Михаил</t>
  </si>
  <si>
    <t>Рован ВН</t>
  </si>
  <si>
    <t>Курьян Сергей</t>
  </si>
  <si>
    <t>28.10.1996</t>
  </si>
  <si>
    <t>Романенко ВС</t>
  </si>
  <si>
    <t>Кройтор Евгений</t>
  </si>
  <si>
    <t>Лазовский Андрей</t>
  </si>
  <si>
    <t>Губкин ВО,Сосновская НВ</t>
  </si>
  <si>
    <t xml:space="preserve">Слоним  </t>
  </si>
  <si>
    <t>Чулада Андрей</t>
  </si>
  <si>
    <t>21.03.1996</t>
  </si>
  <si>
    <t>Курбат Олег</t>
  </si>
  <si>
    <t xml:space="preserve">Слонимский  </t>
  </si>
  <si>
    <t>NM</t>
  </si>
  <si>
    <t>Демидик СИ</t>
  </si>
  <si>
    <t>Василевский Владислав</t>
  </si>
  <si>
    <t>копье юноши</t>
  </si>
  <si>
    <t>Козловский Александр</t>
  </si>
  <si>
    <t>06.02.1995</t>
  </si>
  <si>
    <t>Володько ВВ,Орлов</t>
  </si>
  <si>
    <t>Макрушич Дмитрий</t>
  </si>
  <si>
    <t>Коршун АА,Глебович</t>
  </si>
  <si>
    <t>Семашко Олег</t>
  </si>
  <si>
    <t>ДЮСш</t>
  </si>
  <si>
    <t>Кот Артур</t>
  </si>
  <si>
    <t>Глебович ЮГ</t>
  </si>
  <si>
    <t>Гринцевич Артур</t>
  </si>
  <si>
    <t>Янович ВК</t>
  </si>
  <si>
    <t>Повшок Андрей</t>
  </si>
  <si>
    <t>09.03.1995</t>
  </si>
  <si>
    <t>Поляков Павел</t>
  </si>
  <si>
    <t>Хох Кирилл</t>
  </si>
  <si>
    <t>Додик Павел</t>
  </si>
  <si>
    <t>молот мужчины</t>
  </si>
  <si>
    <t>Маслов Андрей</t>
  </si>
  <si>
    <t>29.04.1994</t>
  </si>
  <si>
    <t>Цицорин ИВ</t>
  </si>
  <si>
    <t>Черняк Андрей</t>
  </si>
  <si>
    <t>Ивановский Павел</t>
  </si>
  <si>
    <t>12.07.1994</t>
  </si>
  <si>
    <t>Цицорин ИВ,Рапин ГМ</t>
  </si>
  <si>
    <t>Сорока Александр</t>
  </si>
  <si>
    <t>.1994</t>
  </si>
  <si>
    <t>молот юноши</t>
  </si>
  <si>
    <t>Митьков Максим</t>
  </si>
  <si>
    <t>Святохо ЛВ</t>
  </si>
  <si>
    <t>Могилянчик Иван</t>
  </si>
  <si>
    <t>12.03.1996</t>
  </si>
  <si>
    <t>Варец Артур</t>
  </si>
  <si>
    <t>09.02.1995</t>
  </si>
  <si>
    <t>Рапин ГМ, Цицорин ИВ</t>
  </si>
  <si>
    <t>Богович Артем</t>
  </si>
  <si>
    <t>Репницкий Евгений</t>
  </si>
  <si>
    <t>Воронов Максим</t>
  </si>
  <si>
    <t>11.12.1997</t>
  </si>
  <si>
    <t>Кривопуст Никита</t>
  </si>
  <si>
    <t>Суддал Даниил</t>
  </si>
  <si>
    <t>30.03.1998</t>
  </si>
  <si>
    <t>длина женщины</t>
  </si>
  <si>
    <t>Ганулич Яна</t>
  </si>
  <si>
    <t>01.01.1994</t>
  </si>
  <si>
    <t>Блашкевич, Стасюкевич,Михайлов</t>
  </si>
  <si>
    <t>Тур Юлия</t>
  </si>
  <si>
    <t>ГрГУ</t>
  </si>
  <si>
    <t>Стасюкевич ЕФ</t>
  </si>
  <si>
    <t>длина девушки</t>
  </si>
  <si>
    <t>Кащиц Алена</t>
  </si>
  <si>
    <t>Коленко АИ,Стасюкевич ЕФ</t>
  </si>
  <si>
    <t>Давидюк Анжелика</t>
  </si>
  <si>
    <t>Кривеня ИВ,Стасюкевич</t>
  </si>
  <si>
    <t>Плющевич Виктория</t>
  </si>
  <si>
    <t>12.01.1995</t>
  </si>
  <si>
    <t>Петров ВН,Стасюкевич</t>
  </si>
  <si>
    <t>Бралко Вероника</t>
  </si>
  <si>
    <t>Сайковская Анастасия</t>
  </si>
  <si>
    <t>11.12.1995</t>
  </si>
  <si>
    <t>Лихачевская ЖВ,Стасюкевич ЕФ</t>
  </si>
  <si>
    <t>Максименко Екатерина</t>
  </si>
  <si>
    <t>Кучук Екатерина</t>
  </si>
  <si>
    <t>Коржецкая Оксана</t>
  </si>
  <si>
    <t>18.10.1996</t>
  </si>
  <si>
    <t>Сутько ТА</t>
  </si>
  <si>
    <t>Безносик Анна</t>
  </si>
  <si>
    <t>12.04.1995</t>
  </si>
  <si>
    <t>Якусик Татьяна</t>
  </si>
  <si>
    <t>Рощинский НФ</t>
  </si>
  <si>
    <t>Волюженец Елизавета</t>
  </si>
  <si>
    <t>Гринько Анастасия</t>
  </si>
  <si>
    <t>06.03.1995</t>
  </si>
  <si>
    <t>Прокопич ВП</t>
  </si>
  <si>
    <t>Терешко Анна</t>
  </si>
  <si>
    <t>Харевич АМ</t>
  </si>
  <si>
    <t>Тур Виктория</t>
  </si>
  <si>
    <t>Карпач ММ</t>
  </si>
  <si>
    <t>Минько Анна</t>
  </si>
  <si>
    <t>.1999</t>
  </si>
  <si>
    <t>тройной девушки</t>
  </si>
  <si>
    <t>Гудебская Дарья</t>
  </si>
  <si>
    <t>Барташевич ЕВ,Каптюх</t>
  </si>
  <si>
    <t>ядро женщины</t>
  </si>
  <si>
    <t>Вольская Татьяна</t>
  </si>
  <si>
    <t>Михаленок АА,Синицын ГМ</t>
  </si>
  <si>
    <t>Танана Наталья</t>
  </si>
  <si>
    <t>ШВСМ</t>
  </si>
  <si>
    <t>Семак Екатерина</t>
  </si>
  <si>
    <t>Каптюх АВ, Стасюкевич ЕФ</t>
  </si>
  <si>
    <t>Пасечник Елена</t>
  </si>
  <si>
    <t>Малявская ЕД,Синицын ГМ</t>
  </si>
  <si>
    <t>ядро девушки</t>
  </si>
  <si>
    <t>Масюк Елена</t>
  </si>
  <si>
    <t>26.02.1995</t>
  </si>
  <si>
    <t>Мозель НВ,Петров ВН</t>
  </si>
  <si>
    <t>нет результата</t>
  </si>
  <si>
    <t>Фурса Анастасия</t>
  </si>
  <si>
    <t>Бондаловская,Адамчик</t>
  </si>
  <si>
    <t>DQ</t>
  </si>
  <si>
    <t>дисквалификация</t>
  </si>
  <si>
    <t>Заянчковская Анна</t>
  </si>
  <si>
    <t>Дарняк Людмила</t>
  </si>
  <si>
    <t>Умрейко ЮБ</t>
  </si>
  <si>
    <t>Стефановская Эвелина</t>
  </si>
  <si>
    <t>Микша ВИ</t>
  </si>
  <si>
    <t>Доста Юлия</t>
  </si>
  <si>
    <t>21.02.1995</t>
  </si>
  <si>
    <t>Бутько ДА</t>
  </si>
  <si>
    <t>Петруковская Елена</t>
  </si>
  <si>
    <t>Хитро Диана</t>
  </si>
  <si>
    <t>Иванашко Диана</t>
  </si>
  <si>
    <t>Пожаровская Татьяна</t>
  </si>
  <si>
    <t>Капацевич Надежда</t>
  </si>
  <si>
    <t>Головач Валерия</t>
  </si>
  <si>
    <t>Воронюк Диана</t>
  </si>
  <si>
    <t>Черник ВА</t>
  </si>
  <si>
    <t>Марковская Анжелика</t>
  </si>
  <si>
    <t>Якубовский,Синицын</t>
  </si>
  <si>
    <t>Шигель Божена</t>
  </si>
  <si>
    <t>Гавраш ЕЭ</t>
  </si>
  <si>
    <t>Шевченко Виктория</t>
  </si>
  <si>
    <t>31.12.1995</t>
  </si>
  <si>
    <t>Заковраш ГИ</t>
  </si>
  <si>
    <t>диск женщины</t>
  </si>
  <si>
    <t>диск девушки</t>
  </si>
  <si>
    <t>Рынкевич Виктория</t>
  </si>
  <si>
    <t>Каплина Анна</t>
  </si>
  <si>
    <t>Крапивина Валерия</t>
  </si>
  <si>
    <t>Коняева ТИ,Германюк НВ</t>
  </si>
  <si>
    <t>копье женщины</t>
  </si>
  <si>
    <t>РЦОП</t>
  </si>
  <si>
    <t>копье девушки</t>
  </si>
  <si>
    <t>Герус Виктория</t>
  </si>
  <si>
    <t>14.07.1995</t>
  </si>
  <si>
    <t xml:space="preserve">Афанасенкова ОМ,Орлов </t>
  </si>
  <si>
    <t>Владыко Агата</t>
  </si>
  <si>
    <t>Ляховская Юлианна</t>
  </si>
  <si>
    <t>28.10.1995</t>
  </si>
  <si>
    <t>Сильванович Ольга</t>
  </si>
  <si>
    <t>27.10.1995</t>
  </si>
  <si>
    <t>Германюк НВ,Тихон</t>
  </si>
  <si>
    <t>Гоманчук Елена</t>
  </si>
  <si>
    <t>03.03.1995</t>
  </si>
  <si>
    <t>Ган ИЛ</t>
  </si>
  <si>
    <t>Хилимончик Полина</t>
  </si>
  <si>
    <t>Зарядова, Стасюкевич</t>
  </si>
  <si>
    <t>молот женщины</t>
  </si>
  <si>
    <t>Казьмина Юлия</t>
  </si>
  <si>
    <t>мс</t>
  </si>
  <si>
    <t>Андрушевская,Германюк,Тихон</t>
  </si>
  <si>
    <t>Рабак Гражина</t>
  </si>
  <si>
    <t>Павлюковская Надежда</t>
  </si>
  <si>
    <t xml:space="preserve">Афанасьев </t>
  </si>
  <si>
    <t>Дубицкая Александра</t>
  </si>
  <si>
    <t xml:space="preserve">Денисенко,Стасюкевич , Губкин </t>
  </si>
  <si>
    <t>молот девушки</t>
  </si>
  <si>
    <t>Германюк НВ, Тихон ИГ</t>
  </si>
  <si>
    <t>Криштопик Анастасия</t>
  </si>
  <si>
    <t>СДЮШОР пр</t>
  </si>
  <si>
    <t>Кривицкая НА</t>
  </si>
  <si>
    <t>Абрамова Дарья</t>
  </si>
  <si>
    <t>Бойша АТ, Михайлов</t>
  </si>
  <si>
    <t>29.01.1996</t>
  </si>
  <si>
    <t>Следь Инна</t>
  </si>
  <si>
    <t>Лисай ИВ</t>
  </si>
  <si>
    <t>28.03.1995</t>
  </si>
  <si>
    <t>Маслова Анастасия</t>
  </si>
  <si>
    <t>Глушнева Ольга</t>
  </si>
  <si>
    <t>Курочка Юлия</t>
  </si>
  <si>
    <t>Афанасьева Полина</t>
  </si>
  <si>
    <t>Кубок Гродненской области,                                                                                             Спартакиада Гродненской области по легкой атлетике  ДЮСШ                                                                           среди  юношей и девушек 1995-96 гг.р.</t>
  </si>
  <si>
    <t>26-27 апреля 2012 года                                                    г. Гродно ЦСК "Неман"</t>
  </si>
  <si>
    <t>Дата            рождения</t>
  </si>
  <si>
    <t>район, город</t>
  </si>
  <si>
    <t>ДЮСШ, СДЮШОР</t>
  </si>
  <si>
    <t>Предварительный результат</t>
  </si>
  <si>
    <t>Финальный результат</t>
  </si>
  <si>
    <t>100м</t>
  </si>
  <si>
    <t>Вид</t>
  </si>
  <si>
    <t>МСМК</t>
  </si>
  <si>
    <t>МС</t>
  </si>
  <si>
    <t>КМС</t>
  </si>
  <si>
    <t>I разряд</t>
  </si>
  <si>
    <t>II разряд</t>
  </si>
  <si>
    <t>III разряд</t>
  </si>
  <si>
    <t>I юн.</t>
  </si>
  <si>
    <t>II юн.</t>
  </si>
  <si>
    <t>III юн.</t>
  </si>
  <si>
    <t>мужчины</t>
  </si>
  <si>
    <t>Бег  60 м</t>
  </si>
  <si>
    <t>ручной хроном.</t>
  </si>
  <si>
    <t>x</t>
  </si>
  <si>
    <t>Терешко Александр</t>
  </si>
  <si>
    <t>Шаломицкий СГ , Храмов ВА</t>
  </si>
  <si>
    <t>Кулак Валерий</t>
  </si>
  <si>
    <t>.1993</t>
  </si>
  <si>
    <t>Стома Глеб</t>
  </si>
  <si>
    <t>Бетейко Евгений</t>
  </si>
  <si>
    <t>Савко НВ. Михайлов ВГ</t>
  </si>
  <si>
    <t>Шукайло Алексей</t>
  </si>
  <si>
    <t>Бортник АМ ,Савко НВ</t>
  </si>
  <si>
    <t>Симаненко Александр</t>
  </si>
  <si>
    <t>Дмитриченко ГК</t>
  </si>
  <si>
    <t>юноши</t>
  </si>
  <si>
    <t>Пустобаев Сергей</t>
  </si>
  <si>
    <t>Стефанович ЮЛ,Храмов ВА</t>
  </si>
  <si>
    <t>Феофанов Дмитрий</t>
  </si>
  <si>
    <t>Храмова ИМ</t>
  </si>
  <si>
    <t>Плюта Евгений</t>
  </si>
  <si>
    <t>Беляев ВИ</t>
  </si>
  <si>
    <t>Горюнов Вадим</t>
  </si>
  <si>
    <t>Балабанов СА</t>
  </si>
  <si>
    <t>Казакевич Руслан</t>
  </si>
  <si>
    <t>26.03.1996</t>
  </si>
  <si>
    <t>Быт ОЛ</t>
  </si>
  <si>
    <t>Кушель Егор</t>
  </si>
  <si>
    <t xml:space="preserve">Кривеня ИВ </t>
  </si>
  <si>
    <t>Баранский Дмитрий</t>
  </si>
  <si>
    <t>Данильчик Илья</t>
  </si>
  <si>
    <t>Ковальчук АИ</t>
  </si>
  <si>
    <t>Куимов Игорь</t>
  </si>
  <si>
    <t>Гришко Александр</t>
  </si>
  <si>
    <t>Филатов Вадим</t>
  </si>
  <si>
    <t>Василевский ЮБ</t>
  </si>
  <si>
    <t>Сидор Евгений</t>
  </si>
  <si>
    <t>Лещук Алексей</t>
  </si>
  <si>
    <t>Митриченко Дмитрий</t>
  </si>
  <si>
    <t>Шнок Роман</t>
  </si>
  <si>
    <t>Дрик ГВ</t>
  </si>
  <si>
    <t>Резванович Артем</t>
  </si>
  <si>
    <t>Рустамов Альберт</t>
  </si>
  <si>
    <t>07.04.1995</t>
  </si>
  <si>
    <t>Савко НВ,Михайлов</t>
  </si>
  <si>
    <t>Рассолько Александр</t>
  </si>
  <si>
    <t>.1997</t>
  </si>
  <si>
    <t>Волкович Захар</t>
  </si>
  <si>
    <t>.1998</t>
  </si>
  <si>
    <t>Борисевич Владислав</t>
  </si>
  <si>
    <t>Лихачевская ЖВ</t>
  </si>
  <si>
    <t>Бакун Кирилл</t>
  </si>
  <si>
    <t>200м</t>
  </si>
  <si>
    <t>Роготнев Валентин</t>
  </si>
  <si>
    <t>.1992</t>
  </si>
  <si>
    <t>Вершинин ЛЛ</t>
  </si>
  <si>
    <t>Козел Денис</t>
  </si>
  <si>
    <t>.1990</t>
  </si>
  <si>
    <t>1</t>
  </si>
  <si>
    <t>Сырица Андрей</t>
  </si>
  <si>
    <t>Храмовы</t>
  </si>
  <si>
    <t>Черняк Александр</t>
  </si>
  <si>
    <t>Тюха Алексей</t>
  </si>
  <si>
    <t>3</t>
  </si>
  <si>
    <t>Бычко Юрий</t>
  </si>
  <si>
    <t xml:space="preserve">юноши </t>
  </si>
  <si>
    <t>Маркевич Дмитрий</t>
  </si>
  <si>
    <t>Ромбальский Антон</t>
  </si>
  <si>
    <t>Линчевский Сергей</t>
  </si>
  <si>
    <t>Заяц Алексей</t>
  </si>
  <si>
    <t>15.12.1996</t>
  </si>
  <si>
    <t>Зарядова РЭ</t>
  </si>
  <si>
    <t>Ковалевский АМ,Кот НН</t>
  </si>
  <si>
    <t>Семашко Алексей</t>
  </si>
  <si>
    <t>Гележа Юрий</t>
  </si>
  <si>
    <t>Повераев Сергей</t>
  </si>
  <si>
    <t>Качкан АМ</t>
  </si>
  <si>
    <t>Шереметьев Владислав</t>
  </si>
  <si>
    <t>Лупач Вадим</t>
  </si>
  <si>
    <t>Максимчик ИС</t>
  </si>
  <si>
    <t>Киреев Александр</t>
  </si>
  <si>
    <t>Швайбак Илья</t>
  </si>
  <si>
    <t>Юрша Евгений</t>
  </si>
  <si>
    <t>400м</t>
  </si>
  <si>
    <t>Единицы измерения</t>
  </si>
  <si>
    <t>Бег  400 м</t>
  </si>
  <si>
    <t>мин, с.</t>
  </si>
  <si>
    <t>1.00,0</t>
  </si>
  <si>
    <t>1.05,0</t>
  </si>
  <si>
    <t>1.10,0</t>
  </si>
  <si>
    <t>1.15,0</t>
  </si>
  <si>
    <t>Романов Михаил</t>
  </si>
  <si>
    <t>Слапик Игорь</t>
  </si>
  <si>
    <t>Климук ВК</t>
  </si>
  <si>
    <t>Слома Ян</t>
  </si>
  <si>
    <t>03.05.1995</t>
  </si>
  <si>
    <t>Храмова ИМ,Храмов ВА</t>
  </si>
  <si>
    <t>Сосновский Виталий</t>
  </si>
  <si>
    <t>17.12.1995</t>
  </si>
  <si>
    <t>Колядко ВА</t>
  </si>
  <si>
    <t>Петлицкий Игорь</t>
  </si>
  <si>
    <t>19.02.1995</t>
  </si>
  <si>
    <t>Слапик Юрий</t>
  </si>
  <si>
    <t>Немец Алексей</t>
  </si>
  <si>
    <t>Мозель НВ</t>
  </si>
  <si>
    <t>Степанов Евгений</t>
  </si>
  <si>
    <t>Князюк Роман</t>
  </si>
  <si>
    <t>Жаворонок СВ</t>
  </si>
  <si>
    <t>Король Олег</t>
  </si>
  <si>
    <t>1.00,65</t>
  </si>
  <si>
    <t>Куропатский Андрей</t>
  </si>
  <si>
    <t>22.09.1996</t>
  </si>
  <si>
    <t>1.00,85</t>
  </si>
  <si>
    <t>Качук ВВ</t>
  </si>
  <si>
    <t>Супрун Владимир</t>
  </si>
  <si>
    <t>1.02,38</t>
  </si>
  <si>
    <t>1.02,57</t>
  </si>
  <si>
    <t>Кривопуст Павел</t>
  </si>
  <si>
    <t>Куликовский Павел</t>
  </si>
  <si>
    <t>Лисовский ВБ</t>
  </si>
  <si>
    <t>Нестерик Евгений</t>
  </si>
  <si>
    <t>1.02,68</t>
  </si>
  <si>
    <t>800м</t>
  </si>
  <si>
    <t>Бег  800 м</t>
  </si>
  <si>
    <t>1.49,5</t>
  </si>
  <si>
    <t>1.55,0</t>
  </si>
  <si>
    <t>2.01,0</t>
  </si>
  <si>
    <t>2.10,0</t>
  </si>
  <si>
    <t>2.20,0</t>
  </si>
  <si>
    <t>2.30,0</t>
  </si>
  <si>
    <t>2.40,0</t>
  </si>
  <si>
    <t>2.50,0</t>
  </si>
  <si>
    <t>Пешко Сергей</t>
  </si>
  <si>
    <t>1.55,38</t>
  </si>
  <si>
    <t>Мамайко В.К.,Андреев Н.А.Романовский В.И.</t>
  </si>
  <si>
    <t>1.55,72</t>
  </si>
  <si>
    <t>Струг Алексей</t>
  </si>
  <si>
    <t>1.55,73</t>
  </si>
  <si>
    <t>Каранкевич Владислав</t>
  </si>
  <si>
    <t>1.59,11</t>
  </si>
  <si>
    <t>Денисенко АА,Мазовка</t>
  </si>
  <si>
    <t>Трошко Сергей</t>
  </si>
  <si>
    <t>2.01,60</t>
  </si>
  <si>
    <t xml:space="preserve">Афанасенкова ОМ,Климук </t>
  </si>
  <si>
    <t>Чечко Павел</t>
  </si>
  <si>
    <t>2.02,74</t>
  </si>
  <si>
    <t>Малашенков Алексей</t>
  </si>
  <si>
    <t>2.03,68</t>
  </si>
  <si>
    <t>Якубовский ,Стасюкевич</t>
  </si>
  <si>
    <t>Лисовский Сергей</t>
  </si>
  <si>
    <t>2.07,53</t>
  </si>
  <si>
    <t>Нестер ТГ, Мазовка ЕЕ</t>
  </si>
  <si>
    <t>Змитрукевич Дмитрий</t>
  </si>
  <si>
    <t>Молявко АЭ,Климук ВК</t>
  </si>
  <si>
    <t>Лянга Александр</t>
  </si>
  <si>
    <t>Снопко; Романовский</t>
  </si>
  <si>
    <t>1.55,46</t>
  </si>
  <si>
    <t>Ткач Денис</t>
  </si>
  <si>
    <t>2.01,64</t>
  </si>
  <si>
    <t>Зарядова РЭ, Храмова ИМ</t>
  </si>
  <si>
    <t>Рыбак Валерий</t>
  </si>
  <si>
    <t>2.05,36</t>
  </si>
  <si>
    <t>Стефанович ЮЛ</t>
  </si>
  <si>
    <t>Венгер Евгений</t>
  </si>
  <si>
    <t>2.05,66</t>
  </si>
  <si>
    <t>Нехведович,Карабутов</t>
  </si>
  <si>
    <t>Кудряков Илья</t>
  </si>
  <si>
    <t>2.07,64</t>
  </si>
  <si>
    <t>Малявская,Михайлов</t>
  </si>
  <si>
    <t>2.12,68</t>
  </si>
  <si>
    <t>Батуро Сергей</t>
  </si>
  <si>
    <t>2.13,67</t>
  </si>
  <si>
    <t>2.15,53</t>
  </si>
  <si>
    <t>Библис Виталий</t>
  </si>
  <si>
    <t>2.15,56</t>
  </si>
  <si>
    <t>Чайко АВ</t>
  </si>
  <si>
    <t>Богушевич Денис</t>
  </si>
  <si>
    <t>2.20,01</t>
  </si>
  <si>
    <t>Ромулевич ВБ</t>
  </si>
  <si>
    <t>2.21,85</t>
  </si>
  <si>
    <t>2.23,52</t>
  </si>
  <si>
    <t>Голумбиевский Кирилл</t>
  </si>
  <si>
    <t>2.23,86</t>
  </si>
  <si>
    <t>Куралович Вадим</t>
  </si>
  <si>
    <t xml:space="preserve">Ошмянский </t>
  </si>
  <si>
    <t>2.24,04</t>
  </si>
  <si>
    <t>Микилевич Павел</t>
  </si>
  <si>
    <t>2.24,32</t>
  </si>
  <si>
    <t>Здончик ДЯ</t>
  </si>
  <si>
    <t>Сидорик Василий</t>
  </si>
  <si>
    <t>13.11.1996</t>
  </si>
  <si>
    <t>2.25,05</t>
  </si>
  <si>
    <t>Литвинчик ИИ</t>
  </si>
  <si>
    <t>Коренчук Виталий</t>
  </si>
  <si>
    <t>2.26,27</t>
  </si>
  <si>
    <t>Рачко НН</t>
  </si>
  <si>
    <t>Наркун Юрий</t>
  </si>
  <si>
    <t>2.27,91</t>
  </si>
  <si>
    <t>2.30,30</t>
  </si>
  <si>
    <t>2.31,35</t>
  </si>
  <si>
    <t>Чаевский Евгений</t>
  </si>
  <si>
    <t>Милейшо Александр</t>
  </si>
  <si>
    <t>2.26,12</t>
  </si>
  <si>
    <t>Ковалевский АМ</t>
  </si>
  <si>
    <t>1500м</t>
  </si>
  <si>
    <t>Бег  1500 м</t>
  </si>
  <si>
    <t>3.38,5</t>
  </si>
  <si>
    <t>3.46,0</t>
  </si>
  <si>
    <t>3.57,0</t>
  </si>
  <si>
    <t>4.10,0</t>
  </si>
  <si>
    <t>4.25,0</t>
  </si>
  <si>
    <t>4.45,0</t>
  </si>
  <si>
    <t>5.10,0</t>
  </si>
  <si>
    <t>5.30,0</t>
  </si>
  <si>
    <t>6.10,0</t>
  </si>
  <si>
    <t>Логиш Артем</t>
  </si>
  <si>
    <t>3.51,30</t>
  </si>
  <si>
    <t>Андреев НА</t>
  </si>
  <si>
    <t>4.11,80</t>
  </si>
  <si>
    <t>Кузьминов Александр</t>
  </si>
  <si>
    <t>4.15,83</t>
  </si>
  <si>
    <t>4.17,16</t>
  </si>
  <si>
    <t>4.21,47</t>
  </si>
  <si>
    <t>4.20,85</t>
  </si>
  <si>
    <t>Безмен Александр</t>
  </si>
  <si>
    <t>4.23.50</t>
  </si>
  <si>
    <t>Савицкий Владимир</t>
  </si>
  <si>
    <t>4.24,98</t>
  </si>
  <si>
    <t>Каптюх АВ,Андреев</t>
  </si>
  <si>
    <t>4.28,72</t>
  </si>
  <si>
    <t>Кемежук Николай</t>
  </si>
  <si>
    <t>01.08.1996</t>
  </si>
  <si>
    <t>4.30,95</t>
  </si>
  <si>
    <t>Жаворонок СВ, Андреев НА</t>
  </si>
  <si>
    <t>Калочев Артем</t>
  </si>
  <si>
    <t>4.40,04</t>
  </si>
  <si>
    <t>Ковчун НВ</t>
  </si>
  <si>
    <t>Путято Илья</t>
  </si>
  <si>
    <t>4.41,96</t>
  </si>
  <si>
    <t>Позняк ГС, Андреев АН</t>
  </si>
  <si>
    <t>4.42,35</t>
  </si>
  <si>
    <t>4.43,16</t>
  </si>
  <si>
    <t>Дубатовка Павел</t>
  </si>
  <si>
    <t>4.44,41</t>
  </si>
  <si>
    <t>Романовский Сергей</t>
  </si>
  <si>
    <t>4.44,72</t>
  </si>
  <si>
    <t>Каленик Денис</t>
  </si>
  <si>
    <t>4.46,33</t>
  </si>
  <si>
    <t>Гайданович Евгений</t>
  </si>
  <si>
    <t>4.51.75</t>
  </si>
  <si>
    <t>Внукевич ЧА</t>
  </si>
  <si>
    <t>4.53,94</t>
  </si>
  <si>
    <t>4.55,56</t>
  </si>
  <si>
    <t>Соколовский Павел</t>
  </si>
  <si>
    <t>4.55,97</t>
  </si>
  <si>
    <t>Козловский ТЕ</t>
  </si>
  <si>
    <t>Винчо Алексей</t>
  </si>
  <si>
    <t>14.01.1996</t>
  </si>
  <si>
    <t>4.57,18</t>
  </si>
  <si>
    <t>4.57,86</t>
  </si>
  <si>
    <t>4.59,76</t>
  </si>
  <si>
    <t>4.59,94</t>
  </si>
  <si>
    <t>5.01,01</t>
  </si>
  <si>
    <t>5.01,11</t>
  </si>
  <si>
    <t>Шкуда Денис</t>
  </si>
  <si>
    <t>5.02,90</t>
  </si>
  <si>
    <t>Евсейчик ЕВ</t>
  </si>
  <si>
    <t>Рейшель Андрей</t>
  </si>
  <si>
    <t>5.06,41</t>
  </si>
  <si>
    <t>Вишневский Денис</t>
  </si>
  <si>
    <t>ДЮШС</t>
  </si>
  <si>
    <t>5.17,81</t>
  </si>
  <si>
    <t>Сошко Иван</t>
  </si>
  <si>
    <t>5.29,06</t>
  </si>
  <si>
    <t>Мацкевич Антон</t>
  </si>
  <si>
    <t>3000м</t>
  </si>
  <si>
    <t>Бег  3000 м</t>
  </si>
  <si>
    <t>7.52,0</t>
  </si>
  <si>
    <t>8.05,0</t>
  </si>
  <si>
    <t>8.30,0</t>
  </si>
  <si>
    <t>9.00,0</t>
  </si>
  <si>
    <t>9.40,0</t>
  </si>
  <si>
    <t>10.20,0</t>
  </si>
  <si>
    <t>11.00,0</t>
  </si>
  <si>
    <t>12.00,0</t>
  </si>
  <si>
    <t>13.20,0</t>
  </si>
  <si>
    <t>8.30,79</t>
  </si>
  <si>
    <t>Мозоль Арнольд</t>
  </si>
  <si>
    <t>9.03,46</t>
  </si>
  <si>
    <t>Овсейчик,Андреев</t>
  </si>
  <si>
    <t>9.32,47</t>
  </si>
  <si>
    <t>9.34,43</t>
  </si>
  <si>
    <t>9.35,00</t>
  </si>
  <si>
    <t>9.42,57</t>
  </si>
  <si>
    <t>Мельник Владислав</t>
  </si>
  <si>
    <t>9.57,74</t>
  </si>
  <si>
    <t>Чайковский, Мазовка</t>
  </si>
  <si>
    <t>10.10,60</t>
  </si>
  <si>
    <t>10.11,04</t>
  </si>
  <si>
    <t>10.12,23</t>
  </si>
  <si>
    <t>10.15,18</t>
  </si>
  <si>
    <t>10.33,06</t>
  </si>
  <si>
    <t>10.34,02</t>
  </si>
  <si>
    <t>Сидорик Сергей</t>
  </si>
  <si>
    <t>10.36,62</t>
  </si>
  <si>
    <t>10.44,78</t>
  </si>
  <si>
    <t>10.46.80</t>
  </si>
  <si>
    <t>.20.051996</t>
  </si>
  <si>
    <t>10.55,62</t>
  </si>
  <si>
    <t>11.01,39</t>
  </si>
  <si>
    <t>11.09,98</t>
  </si>
  <si>
    <t>11.35,79</t>
  </si>
  <si>
    <t>12.01,61</t>
  </si>
  <si>
    <t>3ю</t>
  </si>
  <si>
    <t>3000м сх юноши</t>
  </si>
  <si>
    <t>Нефедьев Виктор</t>
  </si>
  <si>
    <t>20.01.1995</t>
  </si>
  <si>
    <t>13.43,72</t>
  </si>
  <si>
    <t>Биндей ВИ</t>
  </si>
  <si>
    <t>Кахнович Евгений</t>
  </si>
  <si>
    <t>14.03,42</t>
  </si>
  <si>
    <t>Нарушис Томас</t>
  </si>
  <si>
    <t>10.01.1995</t>
  </si>
  <si>
    <t>14.35,61</t>
  </si>
  <si>
    <t>Верболь Виктор</t>
  </si>
  <si>
    <t xml:space="preserve">ДЮСШ  </t>
  </si>
  <si>
    <t>16.17,61</t>
  </si>
  <si>
    <t>Гринь Илья</t>
  </si>
  <si>
    <t>16.43,15</t>
  </si>
  <si>
    <t>Духовник СА</t>
  </si>
  <si>
    <t>Кондратович Александр</t>
  </si>
  <si>
    <t>19.16,48</t>
  </si>
  <si>
    <t>5000м сх юноши</t>
  </si>
  <si>
    <t>23.42,85</t>
  </si>
  <si>
    <t>24.13,91</t>
  </si>
  <si>
    <t>24.35,90</t>
  </si>
  <si>
    <t>19.07.1996</t>
  </si>
  <si>
    <t>27.03,19</t>
  </si>
  <si>
    <t>27.37,26</t>
  </si>
  <si>
    <t>31.54,71</t>
  </si>
  <si>
    <t>110м с/б</t>
  </si>
  <si>
    <t>Литвин Александр</t>
  </si>
  <si>
    <t>Пелейко Артем</t>
  </si>
  <si>
    <t>Кедик Мирослав</t>
  </si>
  <si>
    <t>Актунович Павел</t>
  </si>
  <si>
    <t>Сорока Андрей</t>
  </si>
  <si>
    <t>Ференц Вадим</t>
  </si>
  <si>
    <t>Струг ВЛ</t>
  </si>
  <si>
    <t>Ганулич ИД,Кот НН</t>
  </si>
  <si>
    <t>Дашкевич Влад</t>
  </si>
  <si>
    <t>Колядко В.А.</t>
  </si>
  <si>
    <t>400м с/б</t>
  </si>
  <si>
    <t>Яковлев Никита</t>
  </si>
  <si>
    <t>.1989</t>
  </si>
  <si>
    <t>1.03,36</t>
  </si>
  <si>
    <t>1.03,65</t>
  </si>
  <si>
    <t>1.00,25</t>
  </si>
  <si>
    <t>1.00,68</t>
  </si>
  <si>
    <t>1.02,45</t>
  </si>
  <si>
    <t>1.07,61</t>
  </si>
  <si>
    <t>1.11,19</t>
  </si>
  <si>
    <t>1.12,00</t>
  </si>
  <si>
    <t>2000м с/п</t>
  </si>
  <si>
    <t>5.58,58</t>
  </si>
  <si>
    <t>6.02,43</t>
  </si>
  <si>
    <t>6.26,56</t>
  </si>
  <si>
    <t>7.09,35</t>
  </si>
  <si>
    <t>7.17,80</t>
  </si>
  <si>
    <t>7.39,28</t>
  </si>
  <si>
    <t>7.51,28</t>
  </si>
  <si>
    <t>8.07,82</t>
  </si>
  <si>
    <t>женщины</t>
  </si>
  <si>
    <t>7,2 </t>
  </si>
  <si>
    <t>Бондарь Татьяна</t>
  </si>
  <si>
    <t>Колядко; Коняева</t>
  </si>
  <si>
    <t xml:space="preserve">девушки </t>
  </si>
  <si>
    <t>Коваленя Татьяна</t>
  </si>
  <si>
    <t>Скворцова Юлия</t>
  </si>
  <si>
    <t>Гродно-Островец</t>
  </si>
  <si>
    <t>Ганулич ИД,Храмова ИМ</t>
  </si>
  <si>
    <t>Гончарук Татьяна</t>
  </si>
  <si>
    <t>02.12.1995</t>
  </si>
  <si>
    <t>Веевник Инесса</t>
  </si>
  <si>
    <t>Павлович Дарья</t>
  </si>
  <si>
    <t>Бортник АМ</t>
  </si>
  <si>
    <t>Гайдус Екатерина</t>
  </si>
  <si>
    <t>Васкель Данута</t>
  </si>
  <si>
    <t>03.01.1995</t>
  </si>
  <si>
    <t>Афанасенкова,Климук</t>
  </si>
  <si>
    <t>Райдюк Татьяна</t>
  </si>
  <si>
    <t>Комар Анжелика</t>
  </si>
  <si>
    <t>Желудевич Вероника</t>
  </si>
  <si>
    <t>Войшнис СЭ</t>
  </si>
  <si>
    <t>Напорко Юлия</t>
  </si>
  <si>
    <t>Минько Виктория</t>
  </si>
  <si>
    <t>Бовжик Диана</t>
  </si>
  <si>
    <t>Цыгановская,Михайлов ВГ</t>
  </si>
  <si>
    <t>Шутик Светлана</t>
  </si>
  <si>
    <t>Хильманович Александра</t>
  </si>
  <si>
    <t>18.04.1995</t>
  </si>
  <si>
    <t xml:space="preserve">Гродно-Островец </t>
  </si>
  <si>
    <t>Выдра Виктория</t>
  </si>
  <si>
    <t>Титко Вероника</t>
  </si>
  <si>
    <t>Гурская ВН</t>
  </si>
  <si>
    <t>Амшей Анастасия</t>
  </si>
  <si>
    <t>Заневская Юлия</t>
  </si>
  <si>
    <t>24.05.1995</t>
  </si>
  <si>
    <t>Заневский АР, Кот НН</t>
  </si>
  <si>
    <t>1.01,0</t>
  </si>
  <si>
    <t>1.16,0</t>
  </si>
  <si>
    <t>1.22,0</t>
  </si>
  <si>
    <t>1.28,0</t>
  </si>
  <si>
    <t>Веремеенко Екатерина</t>
  </si>
  <si>
    <t>Хрищанович Татьяна</t>
  </si>
  <si>
    <t>1.00,20</t>
  </si>
  <si>
    <t>Лагута СИ,Борсук ВА</t>
  </si>
  <si>
    <t>Жогальская Ирина</t>
  </si>
  <si>
    <t>05.11.1995</t>
  </si>
  <si>
    <t>1.00,51</t>
  </si>
  <si>
    <t xml:space="preserve">Барташевич,Мазовка </t>
  </si>
  <si>
    <t>Станевич Анастасия</t>
  </si>
  <si>
    <t>1.03,59</t>
  </si>
  <si>
    <t>1.04,51</t>
  </si>
  <si>
    <t>1.04,59</t>
  </si>
  <si>
    <t>Албахтина Надежда</t>
  </si>
  <si>
    <t>1.08,20</t>
  </si>
  <si>
    <t>Петрович Виктория</t>
  </si>
  <si>
    <t>1.08,81</t>
  </si>
  <si>
    <t>Хвостенко ЮА</t>
  </si>
  <si>
    <t>1.09,85</t>
  </si>
  <si>
    <t>Артамонова Анна</t>
  </si>
  <si>
    <t>1.10,40</t>
  </si>
  <si>
    <t>1.11,25</t>
  </si>
  <si>
    <t>Григорян Карина</t>
  </si>
  <si>
    <t>1.11,75</t>
  </si>
  <si>
    <t>Довжик Надежда</t>
  </si>
  <si>
    <t>1.11,92</t>
  </si>
  <si>
    <t>1.11,98</t>
  </si>
  <si>
    <t>Савко Алина</t>
  </si>
  <si>
    <t>1.01,84</t>
  </si>
  <si>
    <t>Савко ЮР,Карабутов ВИ</t>
  </si>
  <si>
    <t>Вилькель Виктория</t>
  </si>
  <si>
    <t>1.02,97</t>
  </si>
  <si>
    <t>Врублевский ВВ</t>
  </si>
  <si>
    <t>2.24,50</t>
  </si>
  <si>
    <t>Козел Юлия</t>
  </si>
  <si>
    <t>СДЮШОР 2</t>
  </si>
  <si>
    <t>2.27,34</t>
  </si>
  <si>
    <t>Мазовка ЕЕ</t>
  </si>
  <si>
    <t>Новицкая Наталья</t>
  </si>
  <si>
    <t>2.28,51</t>
  </si>
  <si>
    <t>Мошинский, Мазовка</t>
  </si>
  <si>
    <t>Момотюк Яна</t>
  </si>
  <si>
    <t>2.33,43</t>
  </si>
  <si>
    <t>Садовская Марина</t>
  </si>
  <si>
    <t>22.08.1995</t>
  </si>
  <si>
    <t>2.37,64</t>
  </si>
  <si>
    <t>Козлов ВГ,Андреев НА</t>
  </si>
  <si>
    <t>2.40,13</t>
  </si>
  <si>
    <t>Сковыш Светлана</t>
  </si>
  <si>
    <t>2.40,79</t>
  </si>
  <si>
    <t>Шешко Екатерина</t>
  </si>
  <si>
    <t>21.04.1996</t>
  </si>
  <si>
    <t>2.41,14</t>
  </si>
  <si>
    <t>Мокрицкий ЯЯ</t>
  </si>
  <si>
    <t>2.46,18</t>
  </si>
  <si>
    <t>2.47,28</t>
  </si>
  <si>
    <t>Рудая Христина</t>
  </si>
  <si>
    <t>2.49,36</t>
  </si>
  <si>
    <t>2.53,09</t>
  </si>
  <si>
    <t>Шиш Анна</t>
  </si>
  <si>
    <t>2.53,72</t>
  </si>
  <si>
    <t>3.02,92</t>
  </si>
  <si>
    <t>2.24,73</t>
  </si>
  <si>
    <t>4.06,0</t>
  </si>
  <si>
    <t>4.18,0</t>
  </si>
  <si>
    <t>4.35,0</t>
  </si>
  <si>
    <t>4.55,0</t>
  </si>
  <si>
    <t>5.15,0</t>
  </si>
  <si>
    <t>5.40,0</t>
  </si>
  <si>
    <t>6.05,0</t>
  </si>
  <si>
    <t>6.25,0</t>
  </si>
  <si>
    <t>7.10,0</t>
  </si>
  <si>
    <t>Насута Юлия</t>
  </si>
  <si>
    <t>4.44,40</t>
  </si>
  <si>
    <t>Думнов КЕ</t>
  </si>
  <si>
    <t>Авдеенко Александра</t>
  </si>
  <si>
    <t>4.45,81</t>
  </si>
  <si>
    <t xml:space="preserve">Афанасенкова,Думнов </t>
  </si>
  <si>
    <t>девушки</t>
  </si>
  <si>
    <t>5.03,46</t>
  </si>
  <si>
    <t>5.14,19</t>
  </si>
  <si>
    <t>5.14,73</t>
  </si>
  <si>
    <t>Жилинская Диана</t>
  </si>
  <si>
    <t>12.08.1995</t>
  </si>
  <si>
    <t>5.17,27</t>
  </si>
  <si>
    <t>5.33,25</t>
  </si>
  <si>
    <t>5.37,54</t>
  </si>
  <si>
    <t>Чулада Вероника</t>
  </si>
  <si>
    <t>23.09.1995</t>
  </si>
  <si>
    <t>5.42,86</t>
  </si>
  <si>
    <t>Левчик Божена</t>
  </si>
  <si>
    <t>12.05.1995</t>
  </si>
  <si>
    <t>5.51,54</t>
  </si>
  <si>
    <t>5.55,98</t>
  </si>
  <si>
    <t>6.02,85</t>
  </si>
  <si>
    <t>Каранкевич Алена</t>
  </si>
  <si>
    <t>6.02,94</t>
  </si>
  <si>
    <t>Лукашевич АЛ</t>
  </si>
  <si>
    <t>Лукашевич Вероника</t>
  </si>
  <si>
    <t>15.05.1995</t>
  </si>
  <si>
    <t>6.16,68</t>
  </si>
  <si>
    <t>Фёдорова Ольга</t>
  </si>
  <si>
    <t>6.29,00</t>
  </si>
  <si>
    <t>Лагута СИ</t>
  </si>
  <si>
    <t>Пильковская Ольга</t>
  </si>
  <si>
    <t>Боярчук Вероника</t>
  </si>
  <si>
    <t>23.05.1997</t>
  </si>
  <si>
    <t>5.21,61</t>
  </si>
  <si>
    <t>Черник ВА,Андреев НА</t>
  </si>
  <si>
    <t>11.40,96</t>
  </si>
  <si>
    <t>12.37,38</t>
  </si>
  <si>
    <t>Медведик Татьяна</t>
  </si>
  <si>
    <t>12.38,79</t>
  </si>
  <si>
    <t>12.57,93</t>
  </si>
  <si>
    <t>13.57,97</t>
  </si>
  <si>
    <t>14.13,37</t>
  </si>
  <si>
    <t xml:space="preserve">3000м сх </t>
  </si>
  <si>
    <t>Раровская Анастасия</t>
  </si>
  <si>
    <t>16.48,50</t>
  </si>
  <si>
    <t>Мартышевский ВВ</t>
  </si>
  <si>
    <t>Бодак Наталья</t>
  </si>
  <si>
    <t>20.04,13</t>
  </si>
  <si>
    <t>Панченко Ольга</t>
  </si>
  <si>
    <t>22.36,88</t>
  </si>
  <si>
    <t>б/р</t>
  </si>
  <si>
    <t>Гурьянова Вероника</t>
  </si>
  <si>
    <t xml:space="preserve">5000м сх </t>
  </si>
  <si>
    <t>27.52,60</t>
  </si>
  <si>
    <t>30.40,26</t>
  </si>
  <si>
    <t>34.03,03</t>
  </si>
  <si>
    <t>38.03,70</t>
  </si>
  <si>
    <t>100м с/б</t>
  </si>
  <si>
    <t>Б/б  60 м</t>
  </si>
  <si>
    <t>Валюкевич Дарья</t>
  </si>
  <si>
    <t>Дулебенец Ангелина</t>
  </si>
  <si>
    <t>Украинец Мария</t>
  </si>
  <si>
    <t>29.06.1996</t>
  </si>
  <si>
    <t>Ярошевич Юлия</t>
  </si>
  <si>
    <t>1.04,11</t>
  </si>
  <si>
    <t>1.06,45</t>
  </si>
  <si>
    <t>1.06,96</t>
  </si>
  <si>
    <t>1500м с/п</t>
  </si>
  <si>
    <t>6.21,13</t>
  </si>
  <si>
    <t>6.49,66</t>
  </si>
  <si>
    <t>Район</t>
  </si>
  <si>
    <t>М</t>
  </si>
  <si>
    <t>Ж</t>
  </si>
  <si>
    <t>тройной</t>
  </si>
  <si>
    <t>молот</t>
  </si>
  <si>
    <t>высота</t>
  </si>
  <si>
    <t>копье</t>
  </si>
  <si>
    <t>ядро</t>
  </si>
  <si>
    <t>5000м с/х</t>
  </si>
  <si>
    <t>длина</t>
  </si>
  <si>
    <t>шест</t>
  </si>
  <si>
    <t>диск</t>
  </si>
  <si>
    <t>3000м с/х</t>
  </si>
  <si>
    <t>эстафете</t>
  </si>
  <si>
    <t>эстафета</t>
  </si>
  <si>
    <t>всего</t>
  </si>
  <si>
    <t>зачетов</t>
  </si>
  <si>
    <r>
      <t xml:space="preserve"> </t>
    </r>
    <r>
      <rPr>
        <u val="single"/>
        <sz val="12"/>
        <color indexed="8"/>
        <rFont val="Times New Roman"/>
        <family val="1"/>
      </rPr>
      <t xml:space="preserve">г.Гродно </t>
    </r>
    <r>
      <rPr>
        <sz val="12"/>
        <color indexed="8"/>
        <rFont val="Times New Roman"/>
        <family val="1"/>
      </rPr>
      <t xml:space="preserve"> СДЮШОР-2</t>
    </r>
  </si>
  <si>
    <r>
      <rPr>
        <u val="single"/>
        <sz val="14"/>
        <color indexed="8"/>
        <rFont val="Times New Roman"/>
        <family val="1"/>
      </rPr>
      <t>Динамо</t>
    </r>
    <r>
      <rPr>
        <sz val="14"/>
        <color indexed="8"/>
        <rFont val="Times New Roman"/>
        <family val="1"/>
      </rPr>
      <t xml:space="preserve">   СДЮШОР</t>
    </r>
  </si>
  <si>
    <r>
      <t xml:space="preserve">ГОЦСДЮШОР пр. </t>
    </r>
    <r>
      <rPr>
        <b/>
        <sz val="11"/>
        <color indexed="8"/>
        <rFont val="Times New Roman"/>
        <family val="1"/>
      </rPr>
      <t>"Неман"</t>
    </r>
  </si>
  <si>
    <r>
      <rPr>
        <b/>
        <u val="single"/>
        <sz val="14"/>
        <color indexed="8"/>
        <rFont val="Times New Roman"/>
        <family val="1"/>
      </rPr>
      <t>В</t>
    </r>
    <r>
      <rPr>
        <b/>
        <u val="single"/>
        <sz val="11"/>
        <color indexed="8"/>
        <rFont val="Times New Roman"/>
        <family val="1"/>
      </rPr>
      <t>олковыск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СДЮШОР-1</t>
    </r>
  </si>
  <si>
    <r>
      <rPr>
        <u val="single"/>
        <sz val="14"/>
        <color indexed="8"/>
        <rFont val="Times New Roman"/>
        <family val="1"/>
      </rPr>
      <t>Лида</t>
    </r>
    <r>
      <rPr>
        <sz val="14"/>
        <color indexed="8"/>
        <rFont val="Times New Roman"/>
        <family val="1"/>
      </rPr>
      <t xml:space="preserve">     СДЮШОР-2</t>
    </r>
  </si>
  <si>
    <r>
      <rPr>
        <u val="single"/>
        <sz val="14"/>
        <color indexed="8"/>
        <rFont val="Times New Roman"/>
        <family val="1"/>
      </rPr>
      <t xml:space="preserve">Слоним  </t>
    </r>
    <r>
      <rPr>
        <sz val="14"/>
        <color indexed="8"/>
        <rFont val="Times New Roman"/>
        <family val="1"/>
      </rPr>
      <t xml:space="preserve">  ДЮСШ-3</t>
    </r>
  </si>
  <si>
    <r>
      <rPr>
        <sz val="14"/>
        <color indexed="8"/>
        <rFont val="Times New Roman"/>
        <family val="1"/>
      </rPr>
      <t>В</t>
    </r>
    <r>
      <rPr>
        <sz val="11"/>
        <color indexed="8"/>
        <rFont val="Times New Roman"/>
        <family val="1"/>
      </rPr>
      <t>ороново</t>
    </r>
  </si>
  <si>
    <t>Дятлово</t>
  </si>
  <si>
    <r>
      <rPr>
        <sz val="14"/>
        <color indexed="8"/>
        <rFont val="Times New Roman"/>
        <family val="1"/>
      </rPr>
      <t>З</t>
    </r>
    <r>
      <rPr>
        <sz val="11"/>
        <color indexed="8"/>
        <rFont val="Times New Roman"/>
        <family val="1"/>
      </rPr>
      <t xml:space="preserve">ельва       </t>
    </r>
  </si>
  <si>
    <r>
      <rPr>
        <sz val="14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>вье</t>
    </r>
  </si>
  <si>
    <r>
      <rPr>
        <sz val="14"/>
        <color indexed="8"/>
        <rFont val="Times New Roman"/>
        <family val="1"/>
      </rPr>
      <t>М</t>
    </r>
    <r>
      <rPr>
        <sz val="11"/>
        <color indexed="8"/>
        <rFont val="Times New Roman"/>
        <family val="1"/>
      </rPr>
      <t>осты</t>
    </r>
  </si>
  <si>
    <r>
      <rPr>
        <sz val="14"/>
        <color indexed="8"/>
        <rFont val="Times New Roman"/>
        <family val="1"/>
      </rPr>
      <t>Н</t>
    </r>
    <r>
      <rPr>
        <sz val="11"/>
        <color indexed="8"/>
        <rFont val="Times New Roman"/>
        <family val="1"/>
      </rPr>
      <t>овогрудок</t>
    </r>
  </si>
  <si>
    <r>
      <rPr>
        <sz val="14"/>
        <color indexed="8"/>
        <rFont val="Times New Roman"/>
        <family val="1"/>
      </rPr>
      <t>О</t>
    </r>
    <r>
      <rPr>
        <sz val="11"/>
        <color indexed="8"/>
        <rFont val="Times New Roman"/>
        <family val="1"/>
      </rPr>
      <t>стровец</t>
    </r>
  </si>
  <si>
    <r>
      <rPr>
        <sz val="14"/>
        <color indexed="8"/>
        <rFont val="Times New Roman"/>
        <family val="1"/>
      </rPr>
      <t>О</t>
    </r>
    <r>
      <rPr>
        <sz val="11"/>
        <color indexed="8"/>
        <rFont val="Times New Roman"/>
        <family val="1"/>
      </rPr>
      <t>шмяны</t>
    </r>
  </si>
  <si>
    <t>Щучин</t>
  </si>
  <si>
    <t>Слонимский СДЮШОР</t>
  </si>
  <si>
    <r>
      <rPr>
        <sz val="14"/>
        <color indexed="8"/>
        <rFont val="Times New Roman"/>
        <family val="1"/>
      </rPr>
      <t>С</t>
    </r>
    <r>
      <rPr>
        <sz val="11"/>
        <color indexed="8"/>
        <rFont val="Times New Roman"/>
        <family val="1"/>
      </rPr>
      <t>моргонь</t>
    </r>
  </si>
  <si>
    <t>Фамилия, Имя</t>
  </si>
  <si>
    <t>год рожд.</t>
  </si>
  <si>
    <t>Фамилия тренера</t>
  </si>
  <si>
    <t>шест  мужчины</t>
  </si>
  <si>
    <t>Высота</t>
  </si>
  <si>
    <t>420</t>
  </si>
  <si>
    <t>440</t>
  </si>
  <si>
    <t>460</t>
  </si>
  <si>
    <t>Гордиенко Сергей</t>
  </si>
  <si>
    <t>ххо</t>
  </si>
  <si>
    <t>ххх</t>
  </si>
  <si>
    <t>Ковальчук ЮГ, Бортник ТВ</t>
  </si>
  <si>
    <t>шест  юноши</t>
  </si>
  <si>
    <t>300</t>
  </si>
  <si>
    <t>320</t>
  </si>
  <si>
    <t>340</t>
  </si>
  <si>
    <t>360</t>
  </si>
  <si>
    <t>380</t>
  </si>
  <si>
    <t>400</t>
  </si>
  <si>
    <t>о</t>
  </si>
  <si>
    <t>Мамуль Павел</t>
  </si>
  <si>
    <t>хо</t>
  </si>
  <si>
    <t>Ковальчук ЮГ</t>
  </si>
  <si>
    <t>Стома Олег</t>
  </si>
  <si>
    <t>высота юноши</t>
  </si>
  <si>
    <t>Рынкевич Роман</t>
  </si>
  <si>
    <t>Майсей ВЯ</t>
  </si>
  <si>
    <t>Овсяный Андрей</t>
  </si>
  <si>
    <t>Букша ЕР</t>
  </si>
  <si>
    <t>высота  девушки</t>
  </si>
  <si>
    <t>Касперович Тамара</t>
  </si>
  <si>
    <t>Тулько Виктория</t>
  </si>
  <si>
    <t>21.04.1997</t>
  </si>
  <si>
    <t>Умрейко ЮБ,Нехведович</t>
  </si>
  <si>
    <t>шест  женщины</t>
  </si>
  <si>
    <t>Яколцевич Ирина</t>
  </si>
  <si>
    <t>шест  девушки</t>
  </si>
  <si>
    <t>Лобанова Екатерина</t>
  </si>
  <si>
    <t>СДЮШОР пр.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</si>
</sst>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\ _z_ł_-;\-* #,##0.00\ _z_ł_-;_-* &quot;-&quot;??\ _z_ł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 Unicode MS"/>
      <family val="2"/>
    </font>
    <font>
      <sz val="10"/>
      <name val="Arial Cyr"/>
      <family val="0"/>
    </font>
    <font>
      <sz val="11"/>
      <name val="Arial Unicode MS"/>
      <family val="2"/>
    </font>
    <font>
      <sz val="10"/>
      <color indexed="8"/>
      <name val="Book Antiqua"/>
      <family val="2"/>
    </font>
    <font>
      <sz val="9"/>
      <color indexed="8"/>
      <name val="Arial Narrow"/>
      <family val="2"/>
    </font>
    <font>
      <sz val="10"/>
      <name val="Book Antiqua"/>
      <family val="1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Times New Roman"/>
      <family val="1"/>
    </font>
    <font>
      <sz val="8"/>
      <name val="Arial Narrow"/>
      <family val="2"/>
    </font>
    <font>
      <b/>
      <sz val="14"/>
      <name val="Arial Unicode MS"/>
      <family val="2"/>
    </font>
    <font>
      <b/>
      <sz val="11"/>
      <color indexed="8"/>
      <name val="Arial Unicode MS"/>
      <family val="2"/>
    </font>
    <font>
      <b/>
      <sz val="11"/>
      <name val="Arial Unicode MS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Arial Unicode MS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Arial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1"/>
      <color indexed="8"/>
      <name val="Palatino Linotype"/>
      <family val="1"/>
    </font>
    <font>
      <sz val="9"/>
      <name val="Palatino Linotype"/>
      <family val="1"/>
    </font>
    <font>
      <sz val="9"/>
      <color indexed="8"/>
      <name val="Palatino Linotype"/>
      <family val="1"/>
    </font>
    <font>
      <sz val="11"/>
      <name val="Palatino Linotype"/>
      <family val="1"/>
    </font>
    <font>
      <sz val="8"/>
      <color indexed="8"/>
      <name val="Palatino Linotype"/>
      <family val="1"/>
    </font>
    <font>
      <b/>
      <sz val="11"/>
      <color indexed="8"/>
      <name val="Palatino Linotype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Palatino Linotype"/>
      <family val="1"/>
    </font>
    <font>
      <b/>
      <sz val="14"/>
      <color indexed="8"/>
      <name val="Palatino Linotype"/>
      <family val="1"/>
    </font>
    <font>
      <sz val="10"/>
      <color indexed="8"/>
      <name val="Palatino Linotype"/>
      <family val="1"/>
    </font>
    <font>
      <i/>
      <sz val="12"/>
      <color indexed="8"/>
      <name val="Palatino Linotype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Book Antiqu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Unicode MS"/>
      <family val="2"/>
    </font>
    <font>
      <sz val="9"/>
      <color theme="1"/>
      <name val="Arial Narrow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 Unicode MS"/>
      <family val="2"/>
    </font>
    <font>
      <sz val="9"/>
      <color theme="1"/>
      <name val="Palatino Linotype"/>
      <family val="1"/>
    </font>
    <font>
      <sz val="11"/>
      <color theme="1"/>
      <name val="Palatino Linotype"/>
      <family val="1"/>
    </font>
    <font>
      <sz val="8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Palatino Linotype"/>
      <family val="1"/>
    </font>
    <font>
      <i/>
      <sz val="12"/>
      <color theme="1"/>
      <name val="Palatino Linotype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thin"/>
      <right style="thin"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 style="hair"/>
      <top style="medium"/>
      <bottom style="hair"/>
    </border>
    <border>
      <left style="thin"/>
      <right/>
      <top style="thin"/>
      <bottom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43" fillId="0" borderId="0" applyProtection="0">
      <alignment/>
    </xf>
    <xf numFmtId="0" fontId="1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24">
    <xf numFmtId="0" fontId="0" fillId="0" borderId="0" xfId="0" applyFont="1" applyAlignment="1">
      <alignment/>
    </xf>
    <xf numFmtId="0" fontId="81" fillId="0" borderId="0" xfId="150" applyFont="1">
      <alignment/>
      <protection/>
    </xf>
    <xf numFmtId="0" fontId="81" fillId="0" borderId="0" xfId="150" applyFont="1" applyAlignment="1">
      <alignment horizontal="center" wrapText="1"/>
      <protection/>
    </xf>
    <xf numFmtId="0" fontId="81" fillId="0" borderId="0" xfId="150" applyFont="1" applyAlignment="1">
      <alignment horizontal="left" wrapText="1"/>
      <protection/>
    </xf>
    <xf numFmtId="1" fontId="81" fillId="0" borderId="0" xfId="150" applyNumberFormat="1" applyFont="1">
      <alignment/>
      <protection/>
    </xf>
    <xf numFmtId="0" fontId="0" fillId="0" borderId="0" xfId="58">
      <alignment/>
      <protection/>
    </xf>
    <xf numFmtId="0" fontId="81" fillId="0" borderId="10" xfId="150" applyFont="1" applyBorder="1" applyAlignment="1">
      <alignment vertical="center" textRotation="90" wrapText="1"/>
      <protection/>
    </xf>
    <xf numFmtId="0" fontId="81" fillId="0" borderId="11" xfId="150" applyFont="1" applyBorder="1" applyAlignment="1">
      <alignment horizontal="center" vertical="center" textRotation="90" wrapText="1"/>
      <protection/>
    </xf>
    <xf numFmtId="0" fontId="81" fillId="0" borderId="11" xfId="150" applyFont="1" applyBorder="1" applyAlignment="1">
      <alignment horizontal="center" vertical="center" wrapText="1"/>
      <protection/>
    </xf>
    <xf numFmtId="49" fontId="81" fillId="0" borderId="10" xfId="150" applyNumberFormat="1" applyFont="1" applyBorder="1" applyAlignment="1">
      <alignment vertical="center" textRotation="90" wrapText="1"/>
      <protection/>
    </xf>
    <xf numFmtId="2" fontId="81" fillId="0" borderId="11" xfId="150" applyNumberFormat="1" applyFont="1" applyBorder="1" applyAlignment="1">
      <alignment horizontal="center" vertical="center" textRotation="90" wrapText="1"/>
      <protection/>
    </xf>
    <xf numFmtId="1" fontId="81" fillId="0" borderId="11" xfId="150" applyNumberFormat="1" applyFont="1" applyBorder="1" applyAlignment="1">
      <alignment horizontal="center" vertical="center" textRotation="90" wrapText="1"/>
      <protection/>
    </xf>
    <xf numFmtId="0" fontId="81" fillId="0" borderId="12" xfId="150" applyFont="1" applyBorder="1">
      <alignment/>
      <protection/>
    </xf>
    <xf numFmtId="0" fontId="81" fillId="0" borderId="13" xfId="58" applyFont="1" applyBorder="1" applyAlignment="1">
      <alignment horizontal="center" vertical="center" wrapText="1"/>
      <protection/>
    </xf>
    <xf numFmtId="0" fontId="81" fillId="0" borderId="13" xfId="58" applyFont="1" applyBorder="1" applyAlignment="1">
      <alignment horizontal="left" wrapText="1"/>
      <protection/>
    </xf>
    <xf numFmtId="49" fontId="5" fillId="0" borderId="14" xfId="174" applyNumberFormat="1" applyFont="1" applyBorder="1" applyAlignment="1">
      <alignment horizontal="center" vertical="center"/>
      <protection/>
    </xf>
    <xf numFmtId="1" fontId="5" fillId="33" borderId="14" xfId="174" applyNumberFormat="1" applyFont="1" applyFill="1" applyBorder="1" applyAlignment="1">
      <alignment horizontal="center" vertical="center"/>
      <protection/>
    </xf>
    <xf numFmtId="0" fontId="81" fillId="0" borderId="15" xfId="150" applyFont="1" applyBorder="1">
      <alignment/>
      <protection/>
    </xf>
    <xf numFmtId="49" fontId="5" fillId="0" borderId="13" xfId="174" applyNumberFormat="1" applyFont="1" applyBorder="1" applyAlignment="1">
      <alignment horizontal="center" vertical="center"/>
      <protection/>
    </xf>
    <xf numFmtId="1" fontId="5" fillId="33" borderId="13" xfId="174" applyNumberFormat="1" applyFont="1" applyFill="1" applyBorder="1" applyAlignment="1">
      <alignment horizontal="center" vertical="center"/>
      <protection/>
    </xf>
    <xf numFmtId="49" fontId="5" fillId="0" borderId="16" xfId="174" applyNumberFormat="1" applyFont="1" applyBorder="1" applyAlignment="1">
      <alignment horizontal="center" vertical="center"/>
      <protection/>
    </xf>
    <xf numFmtId="0" fontId="81" fillId="0" borderId="13" xfId="58" applyFont="1" applyBorder="1" applyAlignment="1">
      <alignment horizontal="center" vertical="center"/>
      <protection/>
    </xf>
    <xf numFmtId="0" fontId="81" fillId="0" borderId="0" xfId="58" applyFont="1">
      <alignment/>
      <protection/>
    </xf>
    <xf numFmtId="0" fontId="81" fillId="0" borderId="0" xfId="58" applyFont="1" applyAlignment="1">
      <alignment wrapText="1"/>
      <protection/>
    </xf>
    <xf numFmtId="0" fontId="81" fillId="0" borderId="0" xfId="58" applyFont="1" applyAlignment="1">
      <alignment horizontal="center" vertical="center" wrapText="1"/>
      <protection/>
    </xf>
    <xf numFmtId="1" fontId="81" fillId="0" borderId="0" xfId="58" applyNumberFormat="1" applyFont="1">
      <alignment/>
      <protection/>
    </xf>
    <xf numFmtId="0" fontId="81" fillId="0" borderId="12" xfId="150" applyFont="1" applyBorder="1" applyAlignment="1">
      <alignment horizontal="center" vertical="center"/>
      <protection/>
    </xf>
    <xf numFmtId="2" fontId="5" fillId="0" borderId="14" xfId="174" applyNumberFormat="1" applyFont="1" applyBorder="1" applyAlignment="1">
      <alignment horizontal="center" vertical="center"/>
      <protection/>
    </xf>
    <xf numFmtId="0" fontId="81" fillId="0" borderId="15" xfId="150" applyFont="1" applyBorder="1" applyAlignment="1">
      <alignment horizontal="center" vertical="center"/>
      <protection/>
    </xf>
    <xf numFmtId="2" fontId="5" fillId="0" borderId="13" xfId="174" applyNumberFormat="1" applyFont="1" applyBorder="1" applyAlignment="1">
      <alignment horizontal="center" vertical="center"/>
      <protection/>
    </xf>
    <xf numFmtId="0" fontId="82" fillId="0" borderId="17" xfId="126" applyFont="1" applyBorder="1">
      <alignment/>
      <protection/>
    </xf>
    <xf numFmtId="0" fontId="82" fillId="0" borderId="17" xfId="126" applyFont="1" applyBorder="1" applyAlignment="1">
      <alignment horizontal="left" indent="1"/>
      <protection/>
    </xf>
    <xf numFmtId="14" fontId="82" fillId="0" borderId="0" xfId="126" applyNumberFormat="1" applyFont="1" applyAlignment="1">
      <alignment/>
      <protection/>
    </xf>
    <xf numFmtId="0" fontId="82" fillId="0" borderId="0" xfId="126" applyFont="1" applyAlignment="1">
      <alignment horizontal="left"/>
      <protection/>
    </xf>
    <xf numFmtId="2" fontId="82" fillId="0" borderId="0" xfId="126" applyNumberFormat="1" applyFont="1" applyAlignment="1">
      <alignment horizontal="center" vertical="center"/>
      <protection/>
    </xf>
    <xf numFmtId="0" fontId="82" fillId="0" borderId="0" xfId="126" applyFont="1" applyAlignment="1">
      <alignment horizontal="center" vertical="center"/>
      <protection/>
    </xf>
    <xf numFmtId="0" fontId="82" fillId="0" borderId="0" xfId="126" applyFont="1" applyAlignment="1">
      <alignment horizontal="left" indent="1"/>
      <protection/>
    </xf>
    <xf numFmtId="1" fontId="11" fillId="34" borderId="18" xfId="143" applyNumberFormat="1" applyFont="1" applyFill="1" applyBorder="1" applyAlignment="1">
      <alignment horizontal="center" vertical="center"/>
      <protection/>
    </xf>
    <xf numFmtId="1" fontId="11" fillId="34" borderId="19" xfId="143" applyNumberFormat="1" applyFont="1" applyFill="1" applyBorder="1" applyAlignment="1">
      <alignment horizontal="center" vertical="center"/>
      <protection/>
    </xf>
    <xf numFmtId="0" fontId="9" fillId="0" borderId="20" xfId="124" applyFont="1" applyFill="1" applyBorder="1" applyAlignment="1">
      <alignment vertical="center"/>
      <protection/>
    </xf>
    <xf numFmtId="0" fontId="9" fillId="0" borderId="21" xfId="124" applyFont="1" applyFill="1" applyBorder="1" applyAlignment="1">
      <alignment vertical="center"/>
      <protection/>
    </xf>
    <xf numFmtId="14" fontId="9" fillId="0" borderId="21" xfId="124" applyNumberFormat="1" applyFont="1" applyFill="1" applyBorder="1" applyAlignment="1">
      <alignment vertical="center"/>
      <protection/>
    </xf>
    <xf numFmtId="0" fontId="9" fillId="0" borderId="21" xfId="124" applyFont="1" applyFill="1" applyBorder="1" applyAlignment="1">
      <alignment horizontal="left" vertical="center"/>
      <protection/>
    </xf>
    <xf numFmtId="2" fontId="9" fillId="0" borderId="21" xfId="124" applyNumberFormat="1" applyFont="1" applyFill="1" applyBorder="1" applyAlignment="1">
      <alignment vertical="center"/>
      <protection/>
    </xf>
    <xf numFmtId="0" fontId="9" fillId="0" borderId="22" xfId="124" applyFont="1" applyFill="1" applyBorder="1" applyAlignment="1">
      <alignment vertical="center"/>
      <protection/>
    </xf>
    <xf numFmtId="0" fontId="82" fillId="0" borderId="23" xfId="58" applyFont="1" applyBorder="1" applyAlignment="1">
      <alignment horizontal="center" vertical="center"/>
      <protection/>
    </xf>
    <xf numFmtId="0" fontId="82" fillId="0" borderId="24" xfId="58" applyFont="1" applyBorder="1" applyAlignment="1">
      <alignment horizontal="center" vertical="center"/>
      <protection/>
    </xf>
    <xf numFmtId="0" fontId="82" fillId="0" borderId="16" xfId="58" applyFont="1" applyBorder="1" applyAlignment="1">
      <alignment horizontal="left" indent="1"/>
      <protection/>
    </xf>
    <xf numFmtId="14" fontId="82" fillId="0" borderId="16" xfId="58" applyNumberFormat="1" applyFont="1" applyBorder="1" applyAlignment="1">
      <alignment horizontal="right"/>
      <protection/>
    </xf>
    <xf numFmtId="14" fontId="82" fillId="0" borderId="16" xfId="58" applyNumberFormat="1" applyFont="1" applyBorder="1" applyAlignment="1">
      <alignment horizontal="left"/>
      <protection/>
    </xf>
    <xf numFmtId="0" fontId="82" fillId="0" borderId="16" xfId="58" applyFont="1" applyBorder="1">
      <alignment/>
      <protection/>
    </xf>
    <xf numFmtId="2" fontId="7" fillId="0" borderId="13" xfId="124" applyNumberFormat="1" applyFont="1" applyFill="1" applyBorder="1" applyAlignment="1">
      <alignment horizontal="center" vertical="center"/>
      <protection/>
    </xf>
    <xf numFmtId="0" fontId="7" fillId="0" borderId="13" xfId="124" applyFont="1" applyFill="1" applyBorder="1" applyAlignment="1">
      <alignment horizontal="center" vertical="center"/>
      <protection/>
    </xf>
    <xf numFmtId="0" fontId="82" fillId="0" borderId="16" xfId="58" applyFont="1" applyBorder="1" applyAlignment="1">
      <alignment horizontal="center"/>
      <protection/>
    </xf>
    <xf numFmtId="0" fontId="82" fillId="0" borderId="25" xfId="58" applyFont="1" applyBorder="1" applyAlignment="1">
      <alignment/>
      <protection/>
    </xf>
    <xf numFmtId="0" fontId="83" fillId="0" borderId="16" xfId="58" applyFont="1" applyBorder="1" applyAlignment="1">
      <alignment horizontal="center"/>
      <protection/>
    </xf>
    <xf numFmtId="0" fontId="83" fillId="0" borderId="0" xfId="58" applyFont="1">
      <alignment/>
      <protection/>
    </xf>
    <xf numFmtId="0" fontId="82" fillId="0" borderId="23" xfId="58" applyFont="1" applyBorder="1" applyAlignment="1">
      <alignment horizontal="left" indent="1"/>
      <protection/>
    </xf>
    <xf numFmtId="0" fontId="82" fillId="0" borderId="24" xfId="58" applyFont="1" applyBorder="1" applyAlignment="1">
      <alignment horizontal="left" indent="1"/>
      <protection/>
    </xf>
    <xf numFmtId="0" fontId="11" fillId="0" borderId="13" xfId="124" applyFont="1" applyFill="1" applyBorder="1" applyAlignment="1">
      <alignment horizontal="center" vertical="center"/>
      <protection/>
    </xf>
    <xf numFmtId="0" fontId="11" fillId="0" borderId="25" xfId="81" applyFont="1" applyBorder="1" applyAlignment="1">
      <alignment/>
      <protection/>
    </xf>
    <xf numFmtId="2" fontId="7" fillId="0" borderId="16" xfId="124" applyNumberFormat="1" applyFont="1" applyFill="1" applyBorder="1" applyAlignment="1">
      <alignment horizontal="center" vertical="center"/>
      <protection/>
    </xf>
    <xf numFmtId="0" fontId="83" fillId="0" borderId="13" xfId="58" applyFont="1" applyBorder="1" applyAlignment="1">
      <alignment horizontal="center"/>
      <protection/>
    </xf>
    <xf numFmtId="0" fontId="11" fillId="34" borderId="13" xfId="124" applyFont="1" applyFill="1" applyBorder="1" applyAlignment="1">
      <alignment horizontal="center" vertical="center"/>
      <protection/>
    </xf>
    <xf numFmtId="0" fontId="7" fillId="0" borderId="16" xfId="124" applyFont="1" applyFill="1" applyBorder="1" applyAlignment="1">
      <alignment horizontal="center" vertical="center"/>
      <protection/>
    </xf>
    <xf numFmtId="0" fontId="11" fillId="0" borderId="16" xfId="81" applyFont="1" applyBorder="1" applyAlignment="1">
      <alignment horizontal="left" indent="1"/>
      <protection/>
    </xf>
    <xf numFmtId="14" fontId="11" fillId="0" borderId="16" xfId="81" applyNumberFormat="1" applyFont="1" applyBorder="1" applyAlignment="1">
      <alignment horizontal="right" vertical="center"/>
      <protection/>
    </xf>
    <xf numFmtId="14" fontId="11" fillId="0" borderId="16" xfId="81" applyNumberFormat="1" applyFont="1" applyBorder="1" applyAlignment="1">
      <alignment horizontal="left" vertical="center"/>
      <protection/>
    </xf>
    <xf numFmtId="0" fontId="11" fillId="0" borderId="16" xfId="81" applyFont="1" applyBorder="1" applyAlignment="1">
      <alignment horizontal="left" vertical="center"/>
      <protection/>
    </xf>
    <xf numFmtId="0" fontId="11" fillId="0" borderId="16" xfId="81" applyFont="1" applyBorder="1" applyAlignment="1">
      <alignment horizontal="center" vertical="center"/>
      <protection/>
    </xf>
    <xf numFmtId="0" fontId="83" fillId="0" borderId="0" xfId="58" applyFont="1" applyBorder="1" applyAlignment="1">
      <alignment horizontal="center"/>
      <protection/>
    </xf>
    <xf numFmtId="0" fontId="14" fillId="0" borderId="25" xfId="81" applyFont="1" applyBorder="1" applyAlignment="1">
      <alignment/>
      <protection/>
    </xf>
    <xf numFmtId="0" fontId="82" fillId="0" borderId="0" xfId="58" applyFont="1">
      <alignment/>
      <protection/>
    </xf>
    <xf numFmtId="14" fontId="82" fillId="0" borderId="0" xfId="58" applyNumberFormat="1" applyFont="1">
      <alignment/>
      <protection/>
    </xf>
    <xf numFmtId="2" fontId="82" fillId="0" borderId="0" xfId="58" applyNumberFormat="1" applyFont="1">
      <alignment/>
      <protection/>
    </xf>
    <xf numFmtId="0" fontId="81" fillId="0" borderId="0" xfId="169" applyFont="1">
      <alignment/>
      <protection/>
    </xf>
    <xf numFmtId="14" fontId="81" fillId="0" borderId="0" xfId="169" applyNumberFormat="1" applyFont="1">
      <alignment/>
      <protection/>
    </xf>
    <xf numFmtId="0" fontId="81" fillId="0" borderId="0" xfId="169" applyFont="1" applyAlignment="1">
      <alignment horizontal="left" indent="1"/>
      <protection/>
    </xf>
    <xf numFmtId="164" fontId="81" fillId="0" borderId="0" xfId="169" applyNumberFormat="1" applyFont="1" applyAlignment="1">
      <alignment horizontal="center"/>
      <protection/>
    </xf>
    <xf numFmtId="164" fontId="81" fillId="0" borderId="0" xfId="169" applyNumberFormat="1" applyFont="1">
      <alignment/>
      <protection/>
    </xf>
    <xf numFmtId="49" fontId="81" fillId="0" borderId="0" xfId="169" applyNumberFormat="1" applyFont="1">
      <alignment/>
      <protection/>
    </xf>
    <xf numFmtId="0" fontId="84" fillId="34" borderId="26" xfId="0" applyFont="1" applyFill="1" applyBorder="1" applyAlignment="1">
      <alignment vertical="center" wrapText="1"/>
    </xf>
    <xf numFmtId="0" fontId="84" fillId="34" borderId="22" xfId="0" applyFont="1" applyFill="1" applyBorder="1" applyAlignment="1">
      <alignment vertical="center" wrapText="1"/>
    </xf>
    <xf numFmtId="0" fontId="85" fillId="34" borderId="22" xfId="0" applyFont="1" applyFill="1" applyBorder="1" applyAlignment="1">
      <alignment horizontal="center" vertical="center" wrapText="1"/>
    </xf>
    <xf numFmtId="0" fontId="86" fillId="34" borderId="26" xfId="0" applyFont="1" applyFill="1" applyBorder="1" applyAlignment="1">
      <alignment vertical="center" wrapText="1"/>
    </xf>
    <xf numFmtId="0" fontId="84" fillId="34" borderId="27" xfId="0" applyFont="1" applyFill="1" applyBorder="1" applyAlignment="1">
      <alignment horizontal="center" vertical="center" wrapText="1"/>
    </xf>
    <xf numFmtId="2" fontId="85" fillId="34" borderId="27" xfId="0" applyNumberFormat="1" applyFont="1" applyFill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1" fillId="0" borderId="14" xfId="0" applyFont="1" applyBorder="1" applyAlignment="1">
      <alignment horizontal="left" indent="1"/>
    </xf>
    <xf numFmtId="14" fontId="81" fillId="0" borderId="14" xfId="0" applyNumberFormat="1" applyFont="1" applyBorder="1" applyAlignment="1">
      <alignment horizontal="right"/>
    </xf>
    <xf numFmtId="0" fontId="81" fillId="0" borderId="14" xfId="0" applyFont="1" applyBorder="1" applyAlignment="1">
      <alignment/>
    </xf>
    <xf numFmtId="2" fontId="5" fillId="0" borderId="14" xfId="143" applyNumberFormat="1" applyFont="1" applyBorder="1" applyAlignment="1">
      <alignment horizontal="center" vertical="center"/>
      <protection/>
    </xf>
    <xf numFmtId="2" fontId="3" fillId="0" borderId="14" xfId="124" applyNumberFormat="1" applyFont="1" applyFill="1" applyBorder="1" applyAlignment="1">
      <alignment horizontal="center" vertical="center"/>
      <protection/>
    </xf>
    <xf numFmtId="0" fontId="3" fillId="0" borderId="14" xfId="124" applyFont="1" applyFill="1" applyBorder="1" applyAlignment="1">
      <alignment horizontal="center" vertical="center"/>
      <protection/>
    </xf>
    <xf numFmtId="0" fontId="5" fillId="0" borderId="14" xfId="81" applyFont="1" applyBorder="1" applyAlignment="1">
      <alignment horizontal="center"/>
      <protection/>
    </xf>
    <xf numFmtId="0" fontId="81" fillId="0" borderId="30" xfId="0" applyFont="1" applyBorder="1" applyAlignment="1">
      <alignment horizontal="left" indent="1"/>
    </xf>
    <xf numFmtId="0" fontId="81" fillId="0" borderId="23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1" fillId="0" borderId="16" xfId="0" applyFont="1" applyBorder="1" applyAlignment="1">
      <alignment horizontal="left" indent="1"/>
    </xf>
    <xf numFmtId="14" fontId="81" fillId="0" borderId="16" xfId="0" applyNumberFormat="1" applyFont="1" applyBorder="1" applyAlignment="1">
      <alignment horizontal="right"/>
    </xf>
    <xf numFmtId="0" fontId="81" fillId="0" borderId="16" xfId="0" applyFont="1" applyBorder="1" applyAlignment="1">
      <alignment/>
    </xf>
    <xf numFmtId="0" fontId="5" fillId="0" borderId="16" xfId="81" applyFont="1" applyBorder="1" applyAlignment="1">
      <alignment vertical="center"/>
      <protection/>
    </xf>
    <xf numFmtId="2" fontId="3" fillId="0" borderId="16" xfId="124" applyNumberFormat="1" applyFont="1" applyFill="1" applyBorder="1" applyAlignment="1">
      <alignment horizontal="center" vertical="center"/>
      <protection/>
    </xf>
    <xf numFmtId="0" fontId="3" fillId="0" borderId="16" xfId="124" applyFont="1" applyFill="1" applyBorder="1" applyAlignment="1">
      <alignment horizontal="center" vertical="center"/>
      <protection/>
    </xf>
    <xf numFmtId="0" fontId="5" fillId="0" borderId="16" xfId="81" applyFont="1" applyBorder="1" applyAlignment="1">
      <alignment horizontal="center"/>
      <protection/>
    </xf>
    <xf numFmtId="0" fontId="81" fillId="0" borderId="25" xfId="0" applyFont="1" applyBorder="1" applyAlignment="1">
      <alignment horizontal="left" indent="1"/>
    </xf>
    <xf numFmtId="2" fontId="5" fillId="0" borderId="16" xfId="143" applyNumberFormat="1" applyFont="1" applyBorder="1" applyAlignment="1">
      <alignment horizontal="center" vertical="center"/>
      <protection/>
    </xf>
    <xf numFmtId="0" fontId="83" fillId="0" borderId="16" xfId="0" applyFont="1" applyBorder="1" applyAlignment="1">
      <alignment horizontal="center"/>
    </xf>
    <xf numFmtId="0" fontId="83" fillId="0" borderId="0" xfId="0" applyFont="1" applyAlignment="1">
      <alignment/>
    </xf>
    <xf numFmtId="164" fontId="3" fillId="0" borderId="16" xfId="124" applyNumberFormat="1" applyFont="1" applyFill="1" applyBorder="1" applyAlignment="1">
      <alignment horizontal="left" vertical="center" indent="1"/>
      <protection/>
    </xf>
    <xf numFmtId="2" fontId="3" fillId="0" borderId="16" xfId="124" applyNumberFormat="1" applyFont="1" applyFill="1" applyBorder="1" applyAlignment="1">
      <alignment horizontal="left" vertical="center" indent="1"/>
      <protection/>
    </xf>
    <xf numFmtId="0" fontId="0" fillId="0" borderId="0" xfId="0" applyBorder="1" applyAlignment="1">
      <alignment/>
    </xf>
    <xf numFmtId="0" fontId="84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vertical="center" wrapText="1"/>
    </xf>
    <xf numFmtId="0" fontId="87" fillId="34" borderId="0" xfId="0" applyFont="1" applyFill="1" applyBorder="1" applyAlignment="1">
      <alignment horizontal="center" vertical="center" textRotation="90" wrapText="1"/>
    </xf>
    <xf numFmtId="0" fontId="85" fillId="34" borderId="0" xfId="0" applyFont="1" applyFill="1" applyBorder="1" applyAlignment="1">
      <alignment horizontal="center" vertical="center" wrapText="1"/>
    </xf>
    <xf numFmtId="0" fontId="88" fillId="34" borderId="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vertical="center" wrapText="1"/>
    </xf>
    <xf numFmtId="0" fontId="87" fillId="34" borderId="0" xfId="0" applyFont="1" applyFill="1" applyBorder="1" applyAlignment="1">
      <alignment horizontal="center" vertical="center" wrapText="1"/>
    </xf>
    <xf numFmtId="0" fontId="86" fillId="34" borderId="0" xfId="0" applyFont="1" applyFill="1" applyBorder="1" applyAlignment="1">
      <alignment vertical="center" wrapText="1"/>
    </xf>
    <xf numFmtId="0" fontId="81" fillId="0" borderId="31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3" xfId="0" applyFont="1" applyBorder="1" applyAlignment="1">
      <alignment horizontal="left" indent="1"/>
    </xf>
    <xf numFmtId="14" fontId="5" fillId="0" borderId="13" xfId="43" applyNumberFormat="1" applyFont="1" applyBorder="1" applyAlignment="1">
      <alignment horizontal="right" vertical="center"/>
    </xf>
    <xf numFmtId="0" fontId="81" fillId="0" borderId="13" xfId="0" applyFont="1" applyBorder="1" applyAlignment="1">
      <alignment/>
    </xf>
    <xf numFmtId="0" fontId="5" fillId="0" borderId="13" xfId="81" applyFont="1" applyBorder="1" applyAlignment="1">
      <alignment vertical="center"/>
      <protection/>
    </xf>
    <xf numFmtId="2" fontId="3" fillId="0" borderId="13" xfId="124" applyNumberFormat="1" applyFont="1" applyFill="1" applyBorder="1" applyAlignment="1">
      <alignment horizontal="center" vertical="center"/>
      <protection/>
    </xf>
    <xf numFmtId="0" fontId="3" fillId="0" borderId="13" xfId="124" applyFont="1" applyFill="1" applyBorder="1" applyAlignment="1">
      <alignment horizontal="center" vertical="center"/>
      <protection/>
    </xf>
    <xf numFmtId="0" fontId="5" fillId="0" borderId="13" xfId="81" applyFont="1" applyBorder="1" applyAlignment="1">
      <alignment horizontal="center"/>
      <protection/>
    </xf>
    <xf numFmtId="0" fontId="81" fillId="0" borderId="32" xfId="0" applyFont="1" applyBorder="1" applyAlignment="1">
      <alignment horizontal="left" indent="1"/>
    </xf>
    <xf numFmtId="2" fontId="85" fillId="34" borderId="0" xfId="0" applyNumberFormat="1" applyFont="1" applyFill="1" applyBorder="1" applyAlignment="1">
      <alignment horizontal="center" vertical="center" wrapText="1"/>
    </xf>
    <xf numFmtId="14" fontId="81" fillId="0" borderId="13" xfId="0" applyNumberFormat="1" applyFont="1" applyBorder="1" applyAlignment="1">
      <alignment horizontal="right"/>
    </xf>
    <xf numFmtId="2" fontId="5" fillId="0" borderId="13" xfId="143" applyNumberFormat="1" applyFont="1" applyBorder="1" applyAlignment="1">
      <alignment horizontal="center" vertical="center"/>
      <protection/>
    </xf>
    <xf numFmtId="49" fontId="5" fillId="0" borderId="13" xfId="124" applyNumberFormat="1" applyFont="1" applyFill="1" applyBorder="1" applyAlignment="1">
      <alignment horizontal="center" vertical="center"/>
      <protection/>
    </xf>
    <xf numFmtId="0" fontId="86" fillId="34" borderId="0" xfId="0" applyFont="1" applyFill="1" applyBorder="1" applyAlignment="1">
      <alignment vertical="center"/>
    </xf>
    <xf numFmtId="0" fontId="83" fillId="0" borderId="13" xfId="0" applyFont="1" applyBorder="1" applyAlignment="1">
      <alignment horizontal="center"/>
    </xf>
    <xf numFmtId="164" fontId="3" fillId="0" borderId="13" xfId="124" applyNumberFormat="1" applyFont="1" applyFill="1" applyBorder="1" applyAlignment="1">
      <alignment horizontal="left" vertical="center" indent="1"/>
      <protection/>
    </xf>
    <xf numFmtId="49" fontId="5" fillId="0" borderId="16" xfId="124" applyNumberFormat="1" applyFont="1" applyFill="1" applyBorder="1" applyAlignment="1">
      <alignment horizontal="center" vertical="center"/>
      <protection/>
    </xf>
    <xf numFmtId="2" fontId="3" fillId="0" borderId="13" xfId="124" applyNumberFormat="1" applyFont="1" applyFill="1" applyBorder="1" applyAlignment="1">
      <alignment horizontal="left" vertical="center" indent="1"/>
      <protection/>
    </xf>
    <xf numFmtId="0" fontId="25" fillId="0" borderId="13" xfId="173" applyFont="1" applyFill="1" applyBorder="1" applyAlignment="1">
      <alignment horizontal="center" vertical="center" wrapText="1"/>
      <protection/>
    </xf>
    <xf numFmtId="0" fontId="89" fillId="0" borderId="13" xfId="58" applyFont="1" applyBorder="1" applyAlignment="1">
      <alignment horizontal="left" indent="1"/>
      <protection/>
    </xf>
    <xf numFmtId="14" fontId="89" fillId="0" borderId="13" xfId="58" applyNumberFormat="1" applyFont="1" applyBorder="1" applyAlignment="1">
      <alignment horizontal="left" indent="1"/>
      <protection/>
    </xf>
    <xf numFmtId="0" fontId="89" fillId="0" borderId="13" xfId="58" applyFont="1" applyBorder="1" applyAlignment="1">
      <alignment/>
      <protection/>
    </xf>
    <xf numFmtId="0" fontId="25" fillId="0" borderId="13" xfId="81" applyFont="1" applyBorder="1" applyAlignment="1">
      <alignment vertical="center"/>
      <protection/>
    </xf>
    <xf numFmtId="0" fontId="25" fillId="0" borderId="13" xfId="81" applyFont="1" applyBorder="1" applyAlignment="1">
      <alignment horizontal="center"/>
      <protection/>
    </xf>
    <xf numFmtId="0" fontId="89" fillId="0" borderId="32" xfId="58" applyFont="1" applyBorder="1" applyAlignment="1">
      <alignment horizontal="left" indent="1"/>
      <protection/>
    </xf>
    <xf numFmtId="0" fontId="81" fillId="0" borderId="33" xfId="0" applyFont="1" applyBorder="1" applyAlignment="1">
      <alignment horizontal="center" vertical="center"/>
    </xf>
    <xf numFmtId="0" fontId="87" fillId="34" borderId="22" xfId="0" applyFont="1" applyFill="1" applyBorder="1" applyAlignment="1">
      <alignment horizontal="center" vertical="center" textRotation="90" wrapText="1"/>
    </xf>
    <xf numFmtId="0" fontId="86" fillId="34" borderId="34" xfId="0" applyFont="1" applyFill="1" applyBorder="1" applyAlignment="1">
      <alignment vertical="center" wrapText="1"/>
    </xf>
    <xf numFmtId="0" fontId="87" fillId="34" borderId="27" xfId="0" applyFont="1" applyFill="1" applyBorder="1" applyAlignment="1">
      <alignment horizontal="center" vertical="center" wrapText="1"/>
    </xf>
    <xf numFmtId="164" fontId="85" fillId="34" borderId="27" xfId="0" applyNumberFormat="1" applyFont="1" applyFill="1" applyBorder="1" applyAlignment="1">
      <alignment horizontal="center" vertical="center"/>
    </xf>
    <xf numFmtId="164" fontId="85" fillId="34" borderId="27" xfId="0" applyNumberFormat="1" applyFont="1" applyFill="1" applyBorder="1" applyAlignment="1">
      <alignment horizontal="center" vertical="center" wrapText="1"/>
    </xf>
    <xf numFmtId="0" fontId="85" fillId="34" borderId="27" xfId="0" applyFont="1" applyFill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81" fillId="0" borderId="36" xfId="0" applyFont="1" applyBorder="1" applyAlignment="1">
      <alignment horizontal="left" indent="1"/>
    </xf>
    <xf numFmtId="14" fontId="81" fillId="0" borderId="36" xfId="0" applyNumberFormat="1" applyFont="1" applyBorder="1" applyAlignment="1">
      <alignment horizontal="right"/>
    </xf>
    <xf numFmtId="0" fontId="81" fillId="0" borderId="36" xfId="0" applyFont="1" applyBorder="1" applyAlignment="1">
      <alignment/>
    </xf>
    <xf numFmtId="0" fontId="5" fillId="0" borderId="36" xfId="81" applyFont="1" applyBorder="1" applyAlignment="1">
      <alignment vertical="center"/>
      <protection/>
    </xf>
    <xf numFmtId="2" fontId="5" fillId="0" borderId="36" xfId="143" applyNumberFormat="1" applyFont="1" applyBorder="1" applyAlignment="1">
      <alignment horizontal="center" vertical="center"/>
      <protection/>
    </xf>
    <xf numFmtId="164" fontId="3" fillId="0" borderId="36" xfId="124" applyNumberFormat="1" applyFont="1" applyFill="1" applyBorder="1" applyAlignment="1">
      <alignment horizontal="left" vertical="center" indent="1"/>
      <protection/>
    </xf>
    <xf numFmtId="49" fontId="5" fillId="0" borderId="36" xfId="124" applyNumberFormat="1" applyFont="1" applyFill="1" applyBorder="1" applyAlignment="1">
      <alignment horizontal="center" vertical="center"/>
      <protection/>
    </xf>
    <xf numFmtId="0" fontId="5" fillId="0" borderId="36" xfId="81" applyFont="1" applyBorder="1" applyAlignment="1">
      <alignment horizontal="center"/>
      <protection/>
    </xf>
    <xf numFmtId="0" fontId="81" fillId="0" borderId="37" xfId="0" applyFont="1" applyBorder="1" applyAlignment="1">
      <alignment horizontal="left" indent="1"/>
    </xf>
    <xf numFmtId="0" fontId="81" fillId="0" borderId="16" xfId="0" applyFont="1" applyBorder="1" applyAlignment="1">
      <alignment horizontal="center" vertical="center"/>
    </xf>
    <xf numFmtId="0" fontId="5" fillId="34" borderId="16" xfId="81" applyFont="1" applyFill="1" applyBorder="1" applyAlignment="1">
      <alignment horizontal="left" indent="1"/>
      <protection/>
    </xf>
    <xf numFmtId="14" fontId="5" fillId="0" borderId="16" xfId="81" applyNumberFormat="1" applyFont="1" applyBorder="1" applyAlignment="1">
      <alignment horizontal="right"/>
      <protection/>
    </xf>
    <xf numFmtId="0" fontId="5" fillId="0" borderId="16" xfId="81" applyFont="1" applyBorder="1" applyAlignment="1">
      <alignment/>
      <protection/>
    </xf>
    <xf numFmtId="164" fontId="16" fillId="0" borderId="16" xfId="124" applyNumberFormat="1" applyFont="1" applyFill="1" applyBorder="1" applyAlignment="1">
      <alignment horizontal="center" vertical="center"/>
      <protection/>
    </xf>
    <xf numFmtId="0" fontId="5" fillId="0" borderId="25" xfId="81" applyFont="1" applyBorder="1" applyAlignment="1">
      <alignment horizontal="left" indent="1"/>
      <protection/>
    </xf>
    <xf numFmtId="0" fontId="83" fillId="0" borderId="0" xfId="0" applyFont="1" applyBorder="1" applyAlignment="1">
      <alignment horizontal="center"/>
    </xf>
    <xf numFmtId="0" fontId="85" fillId="34" borderId="34" xfId="0" applyFont="1" applyFill="1" applyBorder="1" applyAlignment="1">
      <alignment vertical="center" wrapText="1"/>
    </xf>
    <xf numFmtId="0" fontId="5" fillId="0" borderId="16" xfId="81" applyFont="1" applyBorder="1" applyAlignment="1">
      <alignment horizontal="left" indent="1"/>
      <protection/>
    </xf>
    <xf numFmtId="14" fontId="5" fillId="0" borderId="16" xfId="81" applyNumberFormat="1" applyFont="1" applyBorder="1" applyAlignment="1">
      <alignment horizontal="right" vertical="center"/>
      <protection/>
    </xf>
    <xf numFmtId="0" fontId="5" fillId="0" borderId="31" xfId="81" applyFont="1" applyBorder="1" applyAlignment="1">
      <alignment horizontal="center" vertical="center"/>
      <protection/>
    </xf>
    <xf numFmtId="0" fontId="5" fillId="0" borderId="23" xfId="81" applyFont="1" applyBorder="1" applyAlignment="1">
      <alignment horizontal="center" vertical="center"/>
      <protection/>
    </xf>
    <xf numFmtId="0" fontId="5" fillId="34" borderId="13" xfId="81" applyFont="1" applyFill="1" applyBorder="1" applyAlignment="1">
      <alignment horizontal="left" indent="1"/>
      <protection/>
    </xf>
    <xf numFmtId="14" fontId="5" fillId="0" borderId="13" xfId="81" applyNumberFormat="1" applyFont="1" applyBorder="1" applyAlignment="1">
      <alignment horizontal="right"/>
      <protection/>
    </xf>
    <xf numFmtId="0" fontId="5" fillId="0" borderId="13" xfId="81" applyFont="1" applyBorder="1" applyAlignment="1">
      <alignment/>
      <protection/>
    </xf>
    <xf numFmtId="164" fontId="16" fillId="0" borderId="13" xfId="124" applyNumberFormat="1" applyFont="1" applyFill="1" applyBorder="1" applyAlignment="1">
      <alignment horizontal="center" vertical="center"/>
      <protection/>
    </xf>
    <xf numFmtId="0" fontId="5" fillId="0" borderId="32" xfId="81" applyFont="1" applyBorder="1" applyAlignment="1">
      <alignment horizontal="left" indent="1"/>
      <protection/>
    </xf>
    <xf numFmtId="2" fontId="26" fillId="0" borderId="13" xfId="124" applyNumberFormat="1" applyFont="1" applyFill="1" applyBorder="1" applyAlignment="1">
      <alignment horizontal="center" vertical="center"/>
      <protection/>
    </xf>
    <xf numFmtId="14" fontId="5" fillId="0" borderId="14" xfId="43" applyNumberFormat="1" applyFont="1" applyBorder="1" applyAlignment="1">
      <alignment horizontal="right" vertical="center"/>
    </xf>
    <xf numFmtId="0" fontId="5" fillId="0" borderId="14" xfId="81" applyFont="1" applyBorder="1" applyAlignment="1">
      <alignment vertical="center"/>
      <protection/>
    </xf>
    <xf numFmtId="164" fontId="3" fillId="0" borderId="14" xfId="124" applyNumberFormat="1" applyFont="1" applyFill="1" applyBorder="1" applyAlignment="1">
      <alignment horizontal="center" vertical="center"/>
      <protection/>
    </xf>
    <xf numFmtId="14" fontId="5" fillId="0" borderId="16" xfId="43" applyNumberFormat="1" applyFont="1" applyBorder="1" applyAlignment="1">
      <alignment horizontal="right" vertical="center"/>
    </xf>
    <xf numFmtId="164" fontId="3" fillId="0" borderId="16" xfId="124" applyNumberFormat="1" applyFont="1" applyFill="1" applyBorder="1" applyAlignment="1">
      <alignment horizontal="center" vertical="center"/>
      <protection/>
    </xf>
    <xf numFmtId="164" fontId="3" fillId="0" borderId="13" xfId="124" applyNumberFormat="1" applyFont="1" applyFill="1" applyBorder="1" applyAlignment="1">
      <alignment horizontal="center" vertical="center"/>
      <protection/>
    </xf>
    <xf numFmtId="0" fontId="89" fillId="0" borderId="16" xfId="0" applyFont="1" applyBorder="1" applyAlignment="1">
      <alignment horizontal="left" indent="1"/>
    </xf>
    <xf numFmtId="0" fontId="84" fillId="34" borderId="38" xfId="0" applyFont="1" applyFill="1" applyBorder="1" applyAlignment="1">
      <alignment vertical="center" wrapText="1"/>
    </xf>
    <xf numFmtId="0" fontId="85" fillId="34" borderId="39" xfId="0" applyFont="1" applyFill="1" applyBorder="1" applyAlignment="1">
      <alignment horizontal="center" vertical="center" wrapText="1"/>
    </xf>
    <xf numFmtId="0" fontId="85" fillId="34" borderId="18" xfId="0" applyFont="1" applyFill="1" applyBorder="1" applyAlignment="1">
      <alignment horizontal="center" vertical="center" wrapText="1"/>
    </xf>
    <xf numFmtId="0" fontId="86" fillId="34" borderId="40" xfId="0" applyFont="1" applyFill="1" applyBorder="1" applyAlignment="1">
      <alignment vertical="center" wrapText="1"/>
    </xf>
    <xf numFmtId="0" fontId="85" fillId="34" borderId="41" xfId="0" applyFont="1" applyFill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/>
    </xf>
    <xf numFmtId="164" fontId="3" fillId="0" borderId="36" xfId="124" applyNumberFormat="1" applyFont="1" applyFill="1" applyBorder="1" applyAlignment="1">
      <alignment horizontal="center" vertical="center"/>
      <protection/>
    </xf>
    <xf numFmtId="0" fontId="3" fillId="0" borderId="36" xfId="124" applyFont="1" applyFill="1" applyBorder="1" applyAlignment="1">
      <alignment horizontal="center" vertical="center"/>
      <protection/>
    </xf>
    <xf numFmtId="0" fontId="81" fillId="0" borderId="23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9" fillId="0" borderId="16" xfId="0" applyFont="1" applyBorder="1" applyAlignment="1">
      <alignment/>
    </xf>
    <xf numFmtId="164" fontId="5" fillId="0" borderId="16" xfId="143" applyNumberFormat="1" applyFont="1" applyBorder="1" applyAlignment="1">
      <alignment horizontal="center" vertical="center"/>
      <protection/>
    </xf>
    <xf numFmtId="0" fontId="5" fillId="0" borderId="23" xfId="81" applyFont="1" applyBorder="1" applyAlignment="1">
      <alignment horizontal="center"/>
      <protection/>
    </xf>
    <xf numFmtId="0" fontId="5" fillId="0" borderId="24" xfId="8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81" fillId="0" borderId="35" xfId="0" applyFont="1" applyBorder="1" applyAlignment="1">
      <alignment horizontal="center"/>
    </xf>
    <xf numFmtId="2" fontId="3" fillId="0" borderId="36" xfId="124" applyNumberFormat="1" applyFont="1" applyFill="1" applyBorder="1" applyAlignment="1">
      <alignment horizontal="center" vertical="center"/>
      <protection/>
    </xf>
    <xf numFmtId="164" fontId="16" fillId="0" borderId="36" xfId="124" applyNumberFormat="1" applyFont="1" applyFill="1" applyBorder="1" applyAlignment="1">
      <alignment horizontal="center" vertical="center"/>
      <protection/>
    </xf>
    <xf numFmtId="1" fontId="5" fillId="0" borderId="24" xfId="81" applyNumberFormat="1" applyFont="1" applyBorder="1" applyAlignment="1">
      <alignment horizontal="center" vertical="center"/>
      <protection/>
    </xf>
    <xf numFmtId="0" fontId="81" fillId="0" borderId="42" xfId="0" applyFont="1" applyBorder="1" applyAlignment="1">
      <alignment horizontal="left" indent="1"/>
    </xf>
    <xf numFmtId="0" fontId="81" fillId="0" borderId="31" xfId="0" applyFont="1" applyBorder="1" applyAlignment="1">
      <alignment horizontal="center"/>
    </xf>
    <xf numFmtId="0" fontId="81" fillId="0" borderId="33" xfId="0" applyFont="1" applyBorder="1" applyAlignment="1">
      <alignment horizontal="left" indent="1"/>
    </xf>
    <xf numFmtId="0" fontId="81" fillId="0" borderId="31" xfId="0" applyFont="1" applyBorder="1" applyAlignment="1">
      <alignment horizontal="left" indent="1"/>
    </xf>
    <xf numFmtId="0" fontId="84" fillId="34" borderId="43" xfId="0" applyFont="1" applyFill="1" applyBorder="1" applyAlignment="1">
      <alignment vertical="center" wrapText="1"/>
    </xf>
    <xf numFmtId="0" fontId="86" fillId="34" borderId="11" xfId="0" applyFont="1" applyFill="1" applyBorder="1" applyAlignment="1">
      <alignment vertical="center" wrapText="1"/>
    </xf>
    <xf numFmtId="2" fontId="85" fillId="34" borderId="41" xfId="0" applyNumberFormat="1" applyFont="1" applyFill="1" applyBorder="1" applyAlignment="1">
      <alignment horizontal="center" vertical="center" wrapText="1"/>
    </xf>
    <xf numFmtId="0" fontId="5" fillId="0" borderId="14" xfId="81" applyFont="1" applyBorder="1" applyAlignment="1">
      <alignment horizontal="left" indent="1"/>
      <protection/>
    </xf>
    <xf numFmtId="0" fontId="5" fillId="0" borderId="13" xfId="81" applyFont="1" applyBorder="1" applyAlignment="1">
      <alignment horizontal="left" indent="1"/>
      <protection/>
    </xf>
    <xf numFmtId="0" fontId="81" fillId="0" borderId="0" xfId="0" applyFont="1" applyAlignment="1">
      <alignment/>
    </xf>
    <xf numFmtId="14" fontId="81" fillId="0" borderId="0" xfId="0" applyNumberFormat="1" applyFont="1" applyAlignment="1">
      <alignment/>
    </xf>
    <xf numFmtId="164" fontId="81" fillId="0" borderId="0" xfId="0" applyNumberFormat="1" applyFont="1" applyAlignment="1">
      <alignment/>
    </xf>
    <xf numFmtId="0" fontId="28" fillId="35" borderId="44" xfId="58" applyFont="1" applyFill="1" applyBorder="1" applyAlignment="1">
      <alignment horizontal="center" vertical="center" shrinkToFit="1"/>
      <protection/>
    </xf>
    <xf numFmtId="0" fontId="90" fillId="34" borderId="45" xfId="58" applyFont="1" applyFill="1" applyBorder="1" applyAlignment="1">
      <alignment horizontal="center" vertical="center" shrinkToFit="1"/>
      <protection/>
    </xf>
    <xf numFmtId="0" fontId="90" fillId="0" borderId="45" xfId="58" applyFont="1" applyFill="1" applyBorder="1" applyAlignment="1">
      <alignment horizontal="center" vertical="center" shrinkToFit="1"/>
      <protection/>
    </xf>
    <xf numFmtId="0" fontId="90" fillId="35" borderId="44" xfId="58" applyFont="1" applyFill="1" applyBorder="1" applyAlignment="1">
      <alignment horizontal="center" vertical="center" shrinkToFit="1"/>
      <protection/>
    </xf>
    <xf numFmtId="0" fontId="90" fillId="34" borderId="44" xfId="58" applyFont="1" applyFill="1" applyBorder="1" applyAlignment="1">
      <alignment horizontal="center" vertical="center" shrinkToFit="1"/>
      <protection/>
    </xf>
    <xf numFmtId="0" fontId="91" fillId="0" borderId="45" xfId="58" applyFont="1" applyBorder="1" applyAlignment="1">
      <alignment horizontal="center" vertical="center" shrinkToFit="1"/>
      <protection/>
    </xf>
    <xf numFmtId="0" fontId="30" fillId="35" borderId="46" xfId="58" applyFont="1" applyFill="1" applyBorder="1" applyAlignment="1">
      <alignment horizontal="center" vertical="center" textRotation="90" shrinkToFit="1"/>
      <protection/>
    </xf>
    <xf numFmtId="0" fontId="91" fillId="34" borderId="47" xfId="58" applyFont="1" applyFill="1" applyBorder="1" applyAlignment="1">
      <alignment horizontal="center" vertical="center" textRotation="90" shrinkToFit="1"/>
      <protection/>
    </xf>
    <xf numFmtId="0" fontId="30" fillId="35" borderId="47" xfId="58" applyFont="1" applyFill="1" applyBorder="1" applyAlignment="1">
      <alignment horizontal="center" vertical="center" textRotation="90" shrinkToFit="1"/>
      <protection/>
    </xf>
    <xf numFmtId="0" fontId="91" fillId="0" borderId="47" xfId="58" applyFont="1" applyFill="1" applyBorder="1" applyAlignment="1">
      <alignment horizontal="center" vertical="center" textRotation="90" shrinkToFit="1"/>
      <protection/>
    </xf>
    <xf numFmtId="0" fontId="91" fillId="35" borderId="47" xfId="58" applyFont="1" applyFill="1" applyBorder="1" applyAlignment="1">
      <alignment horizontal="center" vertical="center" textRotation="90" shrinkToFit="1"/>
      <protection/>
    </xf>
    <xf numFmtId="0" fontId="91" fillId="0" borderId="47" xfId="58" applyFont="1" applyBorder="1" applyAlignment="1">
      <alignment horizontal="center" vertical="center" textRotation="90" shrinkToFit="1"/>
      <protection/>
    </xf>
    <xf numFmtId="0" fontId="92" fillId="0" borderId="0" xfId="58" applyFont="1" applyAlignment="1">
      <alignment horizontal="center" vertical="center" textRotation="90"/>
      <protection/>
    </xf>
    <xf numFmtId="0" fontId="93" fillId="0" borderId="0" xfId="58" applyFont="1" applyAlignment="1">
      <alignment horizontal="center" vertical="center" textRotation="90"/>
      <protection/>
    </xf>
    <xf numFmtId="1" fontId="35" fillId="35" borderId="48" xfId="58" applyNumberFormat="1" applyFont="1" applyFill="1" applyBorder="1" applyAlignment="1">
      <alignment horizontal="center" vertical="center" shrinkToFit="1"/>
      <protection/>
    </xf>
    <xf numFmtId="1" fontId="35" fillId="34" borderId="48" xfId="58" applyNumberFormat="1" applyFont="1" applyFill="1" applyBorder="1" applyAlignment="1">
      <alignment horizontal="center" vertical="center" shrinkToFit="1"/>
      <protection/>
    </xf>
    <xf numFmtId="1" fontId="35" fillId="35" borderId="49" xfId="58" applyNumberFormat="1" applyFont="1" applyFill="1" applyBorder="1" applyAlignment="1">
      <alignment horizontal="center" vertical="center" shrinkToFit="1"/>
      <protection/>
    </xf>
    <xf numFmtId="1" fontId="93" fillId="34" borderId="49" xfId="58" applyNumberFormat="1" applyFont="1" applyFill="1" applyBorder="1" applyAlignment="1">
      <alignment horizontal="center" vertical="center" shrinkToFit="1"/>
      <protection/>
    </xf>
    <xf numFmtId="1" fontId="93" fillId="36" borderId="49" xfId="58" applyNumberFormat="1" applyFont="1" applyFill="1" applyBorder="1" applyAlignment="1">
      <alignment horizontal="center" vertical="center" shrinkToFit="1"/>
      <protection/>
    </xf>
    <xf numFmtId="1" fontId="93" fillId="35" borderId="49" xfId="58" applyNumberFormat="1" applyFont="1" applyFill="1" applyBorder="1" applyAlignment="1">
      <alignment horizontal="center" vertical="center" shrinkToFit="1"/>
      <protection/>
    </xf>
    <xf numFmtId="1" fontId="94" fillId="0" borderId="50" xfId="58" applyNumberFormat="1" applyFont="1" applyBorder="1" applyAlignment="1">
      <alignment horizontal="center" vertical="center" shrinkToFit="1"/>
      <protection/>
    </xf>
    <xf numFmtId="1" fontId="35" fillId="35" borderId="44" xfId="58" applyNumberFormat="1" applyFont="1" applyFill="1" applyBorder="1" applyAlignment="1">
      <alignment horizontal="center" vertical="center" shrinkToFit="1"/>
      <protection/>
    </xf>
    <xf numFmtId="1" fontId="35" fillId="34" borderId="44" xfId="58" applyNumberFormat="1" applyFont="1" applyFill="1" applyBorder="1" applyAlignment="1">
      <alignment horizontal="center" vertical="center" shrinkToFit="1"/>
      <protection/>
    </xf>
    <xf numFmtId="1" fontId="35" fillId="35" borderId="45" xfId="58" applyNumberFormat="1" applyFont="1" applyFill="1" applyBorder="1" applyAlignment="1">
      <alignment horizontal="center" vertical="center" shrinkToFit="1"/>
      <protection/>
    </xf>
    <xf numFmtId="1" fontId="93" fillId="34" borderId="45" xfId="58" applyNumberFormat="1" applyFont="1" applyFill="1" applyBorder="1" applyAlignment="1">
      <alignment horizontal="center" vertical="center" shrinkToFit="1"/>
      <protection/>
    </xf>
    <xf numFmtId="1" fontId="93" fillId="35" borderId="45" xfId="58" applyNumberFormat="1" applyFont="1" applyFill="1" applyBorder="1" applyAlignment="1">
      <alignment horizontal="center" vertical="center" shrinkToFit="1"/>
      <protection/>
    </xf>
    <xf numFmtId="0" fontId="94" fillId="0" borderId="51" xfId="58" applyFont="1" applyBorder="1" applyAlignment="1">
      <alignment horizontal="center" vertical="center" shrinkToFit="1"/>
      <protection/>
    </xf>
    <xf numFmtId="1" fontId="35" fillId="35" borderId="46" xfId="58" applyNumberFormat="1" applyFont="1" applyFill="1" applyBorder="1" applyAlignment="1">
      <alignment horizontal="center" vertical="center" shrinkToFit="1"/>
      <protection/>
    </xf>
    <xf numFmtId="1" fontId="35" fillId="34" borderId="46" xfId="58" applyNumberFormat="1" applyFont="1" applyFill="1" applyBorder="1" applyAlignment="1">
      <alignment horizontal="center" vertical="center" shrinkToFit="1"/>
      <protection/>
    </xf>
    <xf numFmtId="1" fontId="35" fillId="35" borderId="47" xfId="58" applyNumberFormat="1" applyFont="1" applyFill="1" applyBorder="1" applyAlignment="1">
      <alignment horizontal="center" vertical="center" shrinkToFit="1"/>
      <protection/>
    </xf>
    <xf numFmtId="1" fontId="93" fillId="34" borderId="47" xfId="58" applyNumberFormat="1" applyFont="1" applyFill="1" applyBorder="1" applyAlignment="1">
      <alignment horizontal="center" vertical="center" shrinkToFit="1"/>
      <protection/>
    </xf>
    <xf numFmtId="1" fontId="93" fillId="35" borderId="47" xfId="58" applyNumberFormat="1" applyFont="1" applyFill="1" applyBorder="1" applyAlignment="1">
      <alignment horizontal="center" vertical="center" shrinkToFit="1"/>
      <protection/>
    </xf>
    <xf numFmtId="1" fontId="93" fillId="36" borderId="47" xfId="58" applyNumberFormat="1" applyFont="1" applyFill="1" applyBorder="1" applyAlignment="1">
      <alignment horizontal="center" vertical="center" shrinkToFit="1"/>
      <protection/>
    </xf>
    <xf numFmtId="0" fontId="94" fillId="0" borderId="52" xfId="58" applyFont="1" applyBorder="1" applyAlignment="1">
      <alignment horizontal="center" vertical="center" shrinkToFit="1"/>
      <protection/>
    </xf>
    <xf numFmtId="1" fontId="35" fillId="35" borderId="53" xfId="58" applyNumberFormat="1" applyFont="1" applyFill="1" applyBorder="1" applyAlignment="1">
      <alignment horizontal="center" vertical="center" shrinkToFit="1"/>
      <protection/>
    </xf>
    <xf numFmtId="1" fontId="35" fillId="34" borderId="53" xfId="58" applyNumberFormat="1" applyFont="1" applyFill="1" applyBorder="1" applyAlignment="1">
      <alignment horizontal="center" vertical="center" shrinkToFit="1"/>
      <protection/>
    </xf>
    <xf numFmtId="1" fontId="35" fillId="35" borderId="54" xfId="58" applyNumberFormat="1" applyFont="1" applyFill="1" applyBorder="1" applyAlignment="1">
      <alignment horizontal="center" vertical="center" shrinkToFit="1"/>
      <protection/>
    </xf>
    <xf numFmtId="1" fontId="93" fillId="34" borderId="54" xfId="58" applyNumberFormat="1" applyFont="1" applyFill="1" applyBorder="1" applyAlignment="1">
      <alignment horizontal="center" vertical="center" shrinkToFit="1"/>
      <protection/>
    </xf>
    <xf numFmtId="1" fontId="93" fillId="35" borderId="54" xfId="58" applyNumberFormat="1" applyFont="1" applyFill="1" applyBorder="1" applyAlignment="1">
      <alignment horizontal="center" vertical="center" shrinkToFit="1"/>
      <protection/>
    </xf>
    <xf numFmtId="1" fontId="93" fillId="36" borderId="45" xfId="58" applyNumberFormat="1" applyFont="1" applyFill="1" applyBorder="1" applyAlignment="1">
      <alignment horizontal="center" vertical="center" shrinkToFit="1"/>
      <protection/>
    </xf>
    <xf numFmtId="1" fontId="35" fillId="36" borderId="45" xfId="58" applyNumberFormat="1" applyFont="1" applyFill="1" applyBorder="1" applyAlignment="1">
      <alignment horizontal="center" vertical="center" shrinkToFit="1"/>
      <protection/>
    </xf>
    <xf numFmtId="1" fontId="35" fillId="36" borderId="49" xfId="58" applyNumberFormat="1" applyFont="1" applyFill="1" applyBorder="1" applyAlignment="1">
      <alignment horizontal="center" vertical="center" shrinkToFit="1"/>
      <protection/>
    </xf>
    <xf numFmtId="1" fontId="35" fillId="36" borderId="54" xfId="58" applyNumberFormat="1" applyFont="1" applyFill="1" applyBorder="1" applyAlignment="1">
      <alignment horizontal="center" vertical="center" shrinkToFit="1"/>
      <protection/>
    </xf>
    <xf numFmtId="1" fontId="93" fillId="36" borderId="54" xfId="58" applyNumberFormat="1" applyFont="1" applyFill="1" applyBorder="1" applyAlignment="1">
      <alignment horizontal="center" vertical="center" shrinkToFit="1"/>
      <protection/>
    </xf>
    <xf numFmtId="0" fontId="0" fillId="0" borderId="0" xfId="58" applyAlignment="1">
      <alignment wrapText="1"/>
      <protection/>
    </xf>
    <xf numFmtId="0" fontId="0" fillId="35" borderId="0" xfId="58" applyFill="1">
      <alignment/>
      <protection/>
    </xf>
    <xf numFmtId="0" fontId="0" fillId="34" borderId="0" xfId="58" applyFill="1">
      <alignment/>
      <protection/>
    </xf>
    <xf numFmtId="0" fontId="0" fillId="0" borderId="0" xfId="58" applyFill="1">
      <alignment/>
      <protection/>
    </xf>
    <xf numFmtId="0" fontId="46" fillId="0" borderId="55" xfId="173" applyFont="1" applyFill="1" applyBorder="1" applyAlignment="1">
      <alignment vertical="center"/>
      <protection/>
    </xf>
    <xf numFmtId="0" fontId="46" fillId="0" borderId="56" xfId="173" applyFont="1" applyFill="1" applyBorder="1" applyAlignment="1">
      <alignment vertical="center"/>
      <protection/>
    </xf>
    <xf numFmtId="0" fontId="46" fillId="0" borderId="56" xfId="173" applyFont="1" applyFill="1" applyBorder="1" applyAlignment="1">
      <alignment horizontal="center" vertical="center"/>
      <protection/>
    </xf>
    <xf numFmtId="1" fontId="46" fillId="0" borderId="56" xfId="173" applyNumberFormat="1" applyFont="1" applyFill="1" applyBorder="1" applyAlignment="1">
      <alignment horizontal="center" vertical="center"/>
      <protection/>
    </xf>
    <xf numFmtId="0" fontId="46" fillId="0" borderId="56" xfId="173" applyFont="1" applyFill="1" applyBorder="1">
      <alignment/>
      <protection/>
    </xf>
    <xf numFmtId="0" fontId="46" fillId="0" borderId="57" xfId="173" applyFont="1" applyFill="1" applyBorder="1" applyAlignment="1">
      <alignment horizontal="center" vertical="center"/>
      <protection/>
    </xf>
    <xf numFmtId="49" fontId="46" fillId="0" borderId="11" xfId="173" applyNumberFormat="1" applyFont="1" applyFill="1" applyBorder="1" applyAlignment="1">
      <alignment horizontal="center" vertical="center"/>
      <protection/>
    </xf>
    <xf numFmtId="0" fontId="46" fillId="0" borderId="11" xfId="173" applyFont="1" applyFill="1" applyBorder="1" applyAlignment="1">
      <alignment horizontal="center" vertical="center"/>
      <protection/>
    </xf>
    <xf numFmtId="0" fontId="46" fillId="0" borderId="28" xfId="173" applyFont="1" applyFill="1" applyBorder="1" applyAlignment="1">
      <alignment horizontal="center" vertical="center" wrapText="1"/>
      <protection/>
    </xf>
    <xf numFmtId="0" fontId="46" fillId="0" borderId="33" xfId="173" applyFont="1" applyFill="1" applyBorder="1" applyAlignment="1">
      <alignment horizontal="center" vertical="center" wrapText="1"/>
      <protection/>
    </xf>
    <xf numFmtId="0" fontId="95" fillId="0" borderId="13" xfId="58" applyFont="1" applyBorder="1" applyAlignment="1">
      <alignment horizontal="left" indent="1"/>
      <protection/>
    </xf>
    <xf numFmtId="14" fontId="95" fillId="0" borderId="13" xfId="58" applyNumberFormat="1" applyFont="1" applyBorder="1" applyAlignment="1">
      <alignment horizontal="left" indent="1"/>
      <protection/>
    </xf>
    <xf numFmtId="0" fontId="95" fillId="0" borderId="13" xfId="58" applyFont="1" applyBorder="1" applyAlignment="1">
      <alignment/>
      <protection/>
    </xf>
    <xf numFmtId="0" fontId="46" fillId="0" borderId="13" xfId="81" applyFont="1" applyBorder="1" applyAlignment="1">
      <alignment vertical="center"/>
      <protection/>
    </xf>
    <xf numFmtId="0" fontId="46" fillId="0" borderId="13" xfId="173" applyFont="1" applyBorder="1" applyAlignment="1">
      <alignment horizontal="center" vertical="center"/>
      <protection/>
    </xf>
    <xf numFmtId="49" fontId="46" fillId="0" borderId="13" xfId="173" applyNumberFormat="1" applyFont="1" applyBorder="1" applyAlignment="1">
      <alignment horizontal="center" vertical="center"/>
      <protection/>
    </xf>
    <xf numFmtId="0" fontId="46" fillId="0" borderId="13" xfId="173" applyFont="1" applyBorder="1" applyAlignment="1">
      <alignment horizontal="center" vertical="center" wrapText="1"/>
      <protection/>
    </xf>
    <xf numFmtId="0" fontId="46" fillId="0" borderId="13" xfId="173" applyFont="1" applyFill="1" applyBorder="1" applyAlignment="1">
      <alignment horizontal="center" vertical="center"/>
      <protection/>
    </xf>
    <xf numFmtId="1" fontId="46" fillId="0" borderId="13" xfId="173" applyNumberFormat="1" applyFont="1" applyFill="1" applyBorder="1" applyAlignment="1">
      <alignment horizontal="center" vertical="center"/>
      <protection/>
    </xf>
    <xf numFmtId="0" fontId="46" fillId="0" borderId="16" xfId="58" applyFont="1" applyBorder="1" applyAlignment="1">
      <alignment horizontal="center" vertical="center"/>
      <protection/>
    </xf>
    <xf numFmtId="0" fontId="46" fillId="0" borderId="13" xfId="81" applyFont="1" applyBorder="1" applyAlignment="1">
      <alignment horizontal="center"/>
      <protection/>
    </xf>
    <xf numFmtId="0" fontId="95" fillId="0" borderId="32" xfId="58" applyFont="1" applyBorder="1" applyAlignment="1">
      <alignment horizontal="left" indent="1"/>
      <protection/>
    </xf>
    <xf numFmtId="0" fontId="46" fillId="0" borderId="31" xfId="173" applyFont="1" applyFill="1" applyBorder="1" applyAlignment="1">
      <alignment horizontal="center" vertical="center" wrapText="1"/>
      <protection/>
    </xf>
    <xf numFmtId="0" fontId="46" fillId="0" borderId="58" xfId="173" applyFont="1" applyFill="1" applyBorder="1">
      <alignment/>
      <protection/>
    </xf>
    <xf numFmtId="0" fontId="44" fillId="0" borderId="55" xfId="173" applyFont="1" applyFill="1" applyBorder="1" applyAlignment="1">
      <alignment vertical="center" wrapText="1"/>
      <protection/>
    </xf>
    <xf numFmtId="14" fontId="46" fillId="0" borderId="59" xfId="173" applyNumberFormat="1" applyFont="1" applyFill="1" applyBorder="1" applyAlignment="1">
      <alignment horizontal="left" vertical="center" wrapText="1" indent="1"/>
      <protection/>
    </xf>
    <xf numFmtId="0" fontId="46" fillId="0" borderId="59" xfId="173" applyFont="1" applyFill="1" applyBorder="1" applyAlignment="1">
      <alignment vertical="center" wrapText="1"/>
      <protection/>
    </xf>
    <xf numFmtId="1" fontId="46" fillId="0" borderId="59" xfId="173" applyNumberFormat="1" applyFont="1" applyFill="1" applyBorder="1" applyAlignment="1">
      <alignment vertical="center" wrapText="1"/>
      <protection/>
    </xf>
    <xf numFmtId="0" fontId="46" fillId="0" borderId="60" xfId="173" applyFont="1" applyFill="1" applyBorder="1" applyAlignment="1">
      <alignment vertical="center" wrapText="1"/>
      <protection/>
    </xf>
    <xf numFmtId="0" fontId="89" fillId="0" borderId="11" xfId="58" applyFont="1" applyBorder="1" applyAlignment="1">
      <alignment vertical="center"/>
      <protection/>
    </xf>
    <xf numFmtId="0" fontId="95" fillId="0" borderId="23" xfId="58" applyFont="1" applyBorder="1" applyAlignment="1">
      <alignment horizontal="center" vertical="center"/>
      <protection/>
    </xf>
    <xf numFmtId="0" fontId="95" fillId="0" borderId="24" xfId="58" applyFont="1" applyBorder="1" applyAlignment="1">
      <alignment horizontal="center" vertical="center"/>
      <protection/>
    </xf>
    <xf numFmtId="0" fontId="95" fillId="0" borderId="16" xfId="58" applyFont="1" applyBorder="1" applyAlignment="1">
      <alignment horizontal="left" indent="1"/>
      <protection/>
    </xf>
    <xf numFmtId="14" fontId="95" fillId="0" borderId="16" xfId="58" applyNumberFormat="1" applyFont="1" applyBorder="1" applyAlignment="1">
      <alignment horizontal="left" indent="1"/>
      <protection/>
    </xf>
    <xf numFmtId="0" fontId="95" fillId="0" borderId="16" xfId="58" applyFont="1" applyBorder="1" applyAlignment="1">
      <alignment/>
      <protection/>
    </xf>
    <xf numFmtId="0" fontId="46" fillId="0" borderId="16" xfId="173" applyFont="1" applyBorder="1" applyAlignment="1">
      <alignment horizontal="center" vertical="center"/>
      <protection/>
    </xf>
    <xf numFmtId="49" fontId="46" fillId="0" borderId="16" xfId="173" applyNumberFormat="1" applyFont="1" applyBorder="1" applyAlignment="1">
      <alignment horizontal="center" vertical="center"/>
      <protection/>
    </xf>
    <xf numFmtId="0" fontId="46" fillId="0" borderId="16" xfId="173" applyFont="1" applyBorder="1" applyAlignment="1">
      <alignment horizontal="center" vertical="center" wrapText="1"/>
      <protection/>
    </xf>
    <xf numFmtId="0" fontId="46" fillId="0" borderId="16" xfId="173" applyFont="1" applyFill="1" applyBorder="1" applyAlignment="1">
      <alignment horizontal="center" vertical="center"/>
      <protection/>
    </xf>
    <xf numFmtId="1" fontId="46" fillId="0" borderId="16" xfId="173" applyNumberFormat="1" applyFont="1" applyFill="1" applyBorder="1" applyAlignment="1">
      <alignment horizontal="center" vertical="center"/>
      <protection/>
    </xf>
    <xf numFmtId="0" fontId="46" fillId="0" borderId="16" xfId="81" applyFont="1" applyBorder="1" applyAlignment="1">
      <alignment horizontal="center"/>
      <protection/>
    </xf>
    <xf numFmtId="0" fontId="95" fillId="0" borderId="25" xfId="58" applyFont="1" applyBorder="1" applyAlignment="1">
      <alignment horizontal="left" indent="1"/>
      <protection/>
    </xf>
    <xf numFmtId="0" fontId="0" fillId="0" borderId="0" xfId="58" applyBorder="1">
      <alignment/>
      <protection/>
    </xf>
    <xf numFmtId="1" fontId="46" fillId="0" borderId="23" xfId="81" applyNumberFormat="1" applyFont="1" applyBorder="1" applyAlignment="1">
      <alignment horizontal="center" vertical="center"/>
      <protection/>
    </xf>
    <xf numFmtId="0" fontId="95" fillId="0" borderId="61" xfId="58" applyFont="1" applyBorder="1" applyAlignment="1">
      <alignment horizontal="center" vertical="center"/>
      <protection/>
    </xf>
    <xf numFmtId="0" fontId="95" fillId="0" borderId="62" xfId="58" applyFont="1" applyBorder="1" applyAlignment="1">
      <alignment horizontal="center" vertical="center"/>
      <protection/>
    </xf>
    <xf numFmtId="0" fontId="95" fillId="0" borderId="63" xfId="58" applyFont="1" applyBorder="1" applyAlignment="1">
      <alignment horizontal="left" indent="1"/>
      <protection/>
    </xf>
    <xf numFmtId="14" fontId="95" fillId="0" borderId="63" xfId="58" applyNumberFormat="1" applyFont="1" applyBorder="1" applyAlignment="1">
      <alignment horizontal="left" indent="1"/>
      <protection/>
    </xf>
    <xf numFmtId="0" fontId="95" fillId="0" borderId="63" xfId="58" applyFont="1" applyBorder="1" applyAlignment="1">
      <alignment/>
      <protection/>
    </xf>
    <xf numFmtId="0" fontId="46" fillId="0" borderId="63" xfId="173" applyFont="1" applyBorder="1" applyAlignment="1">
      <alignment horizontal="center" vertical="center"/>
      <protection/>
    </xf>
    <xf numFmtId="49" fontId="46" fillId="0" borderId="63" xfId="173" applyNumberFormat="1" applyFont="1" applyBorder="1" applyAlignment="1">
      <alignment horizontal="center" vertical="center"/>
      <protection/>
    </xf>
    <xf numFmtId="0" fontId="46" fillId="0" borderId="63" xfId="173" applyFont="1" applyBorder="1" applyAlignment="1">
      <alignment horizontal="center" vertical="center" wrapText="1"/>
      <protection/>
    </xf>
    <xf numFmtId="0" fontId="46" fillId="0" borderId="63" xfId="173" applyFont="1" applyFill="1" applyBorder="1" applyAlignment="1">
      <alignment horizontal="center" vertical="center"/>
      <protection/>
    </xf>
    <xf numFmtId="0" fontId="46" fillId="0" borderId="63" xfId="58" applyFont="1" applyBorder="1" applyAlignment="1">
      <alignment horizontal="center" vertical="center"/>
      <protection/>
    </xf>
    <xf numFmtId="0" fontId="46" fillId="0" borderId="63" xfId="81" applyFont="1" applyBorder="1" applyAlignment="1">
      <alignment horizontal="center"/>
      <protection/>
    </xf>
    <xf numFmtId="0" fontId="95" fillId="0" borderId="64" xfId="58" applyFont="1" applyBorder="1" applyAlignment="1">
      <alignment horizontal="left" indent="1"/>
      <protection/>
    </xf>
    <xf numFmtId="0" fontId="44" fillId="0" borderId="65" xfId="173" applyFont="1" applyFill="1" applyBorder="1" applyAlignment="1">
      <alignment horizontal="center" vertical="center" textRotation="90"/>
      <protection/>
    </xf>
    <xf numFmtId="0" fontId="44" fillId="0" borderId="11" xfId="173" applyFont="1" applyFill="1" applyBorder="1" applyAlignment="1">
      <alignment horizontal="center" vertical="center"/>
      <protection/>
    </xf>
    <xf numFmtId="0" fontId="44" fillId="0" borderId="66" xfId="173" applyFont="1" applyFill="1" applyBorder="1" applyAlignment="1">
      <alignment horizontal="center" vertical="center" textRotation="90"/>
      <protection/>
    </xf>
    <xf numFmtId="1" fontId="46" fillId="0" borderId="24" xfId="81" applyNumberFormat="1" applyFont="1" applyBorder="1" applyAlignment="1">
      <alignment horizontal="center" vertical="center"/>
      <protection/>
    </xf>
    <xf numFmtId="0" fontId="46" fillId="0" borderId="16" xfId="81" applyFont="1" applyBorder="1" applyAlignment="1">
      <alignment horizontal="left" indent="1"/>
      <protection/>
    </xf>
    <xf numFmtId="14" fontId="46" fillId="0" borderId="16" xfId="81" applyNumberFormat="1" applyFont="1" applyBorder="1" applyAlignment="1">
      <alignment horizontal="left" indent="1"/>
      <protection/>
    </xf>
    <xf numFmtId="0" fontId="46" fillId="0" borderId="16" xfId="81" applyFont="1" applyBorder="1">
      <alignment/>
      <protection/>
    </xf>
    <xf numFmtId="0" fontId="46" fillId="0" borderId="16" xfId="81" applyFont="1" applyBorder="1" applyAlignment="1">
      <alignment/>
      <protection/>
    </xf>
    <xf numFmtId="0" fontId="46" fillId="33" borderId="13" xfId="173" applyFont="1" applyFill="1" applyBorder="1" applyAlignment="1">
      <alignment horizontal="center" vertical="center" wrapText="1"/>
      <protection/>
    </xf>
    <xf numFmtId="1" fontId="46" fillId="0" borderId="16" xfId="173" applyNumberFormat="1" applyFont="1" applyFill="1" applyBorder="1" applyAlignment="1">
      <alignment horizontal="center" vertical="center" wrapText="1"/>
      <protection/>
    </xf>
    <xf numFmtId="0" fontId="14" fillId="0" borderId="25" xfId="81" applyFont="1" applyBorder="1" applyAlignment="1">
      <alignment horizontal="left" indent="1"/>
      <protection/>
    </xf>
    <xf numFmtId="0" fontId="46" fillId="33" borderId="16" xfId="173" applyFont="1" applyFill="1" applyBorder="1" applyAlignment="1">
      <alignment horizontal="center" vertical="center" wrapText="1"/>
      <protection/>
    </xf>
    <xf numFmtId="0" fontId="46" fillId="0" borderId="25" xfId="81" applyFont="1" applyBorder="1" applyAlignment="1">
      <alignment horizontal="left" indent="1"/>
      <protection/>
    </xf>
    <xf numFmtId="49" fontId="44" fillId="0" borderId="11" xfId="173" applyNumberFormat="1" applyFont="1" applyFill="1" applyBorder="1" applyAlignment="1">
      <alignment horizontal="center" vertical="center"/>
      <protection/>
    </xf>
    <xf numFmtId="0" fontId="44" fillId="0" borderId="10" xfId="173" applyFont="1" applyFill="1" applyBorder="1" applyAlignment="1">
      <alignment horizontal="center" vertical="center"/>
      <protection/>
    </xf>
    <xf numFmtId="1" fontId="46" fillId="0" borderId="28" xfId="81" applyNumberFormat="1" applyFont="1" applyBorder="1" applyAlignment="1">
      <alignment horizontal="center" vertical="center"/>
      <protection/>
    </xf>
    <xf numFmtId="1" fontId="46" fillId="0" borderId="14" xfId="81" applyNumberFormat="1" applyFont="1" applyBorder="1" applyAlignment="1">
      <alignment horizontal="center" vertical="center"/>
      <protection/>
    </xf>
    <xf numFmtId="0" fontId="95" fillId="0" borderId="14" xfId="58" applyFont="1" applyBorder="1" applyAlignment="1">
      <alignment horizontal="left" indent="1"/>
      <protection/>
    </xf>
    <xf numFmtId="14" fontId="95" fillId="0" borderId="14" xfId="58" applyNumberFormat="1" applyFont="1" applyBorder="1" applyAlignment="1">
      <alignment horizontal="left" indent="1"/>
      <protection/>
    </xf>
    <xf numFmtId="0" fontId="95" fillId="0" borderId="14" xfId="58" applyFont="1" applyBorder="1" applyAlignment="1">
      <alignment/>
      <protection/>
    </xf>
    <xf numFmtId="0" fontId="46" fillId="0" borderId="14" xfId="81" applyFont="1" applyBorder="1" applyAlignment="1">
      <alignment vertical="center"/>
      <protection/>
    </xf>
    <xf numFmtId="0" fontId="46" fillId="0" borderId="14" xfId="173" applyFont="1" applyBorder="1" applyAlignment="1">
      <alignment horizontal="center" vertical="center"/>
      <protection/>
    </xf>
    <xf numFmtId="49" fontId="46" fillId="0" borderId="14" xfId="173" applyNumberFormat="1" applyFont="1" applyBorder="1" applyAlignment="1">
      <alignment horizontal="center" vertical="center"/>
      <protection/>
    </xf>
    <xf numFmtId="0" fontId="46" fillId="0" borderId="14" xfId="173" applyFont="1" applyBorder="1" applyAlignment="1">
      <alignment horizontal="center" vertical="center" wrapText="1"/>
      <protection/>
    </xf>
    <xf numFmtId="0" fontId="46" fillId="0" borderId="14" xfId="173" applyFont="1" applyFill="1" applyBorder="1" applyAlignment="1">
      <alignment horizontal="center" vertical="center"/>
      <protection/>
    </xf>
    <xf numFmtId="1" fontId="46" fillId="0" borderId="14" xfId="173" applyNumberFormat="1" applyFont="1" applyFill="1" applyBorder="1" applyAlignment="1">
      <alignment horizontal="center" vertical="center"/>
      <protection/>
    </xf>
    <xf numFmtId="0" fontId="46" fillId="0" borderId="13" xfId="58" applyFont="1" applyBorder="1" applyAlignment="1">
      <alignment horizontal="center" vertical="center"/>
      <protection/>
    </xf>
    <xf numFmtId="0" fontId="46" fillId="0" borderId="14" xfId="81" applyFont="1" applyBorder="1" applyAlignment="1">
      <alignment horizontal="center"/>
      <protection/>
    </xf>
    <xf numFmtId="0" fontId="96" fillId="0" borderId="30" xfId="58" applyFont="1" applyBorder="1" applyAlignment="1">
      <alignment horizontal="left" indent="1"/>
      <protection/>
    </xf>
    <xf numFmtId="1" fontId="46" fillId="0" borderId="31" xfId="81" applyNumberFormat="1" applyFont="1" applyBorder="1" applyAlignment="1">
      <alignment horizontal="center" vertical="center"/>
      <protection/>
    </xf>
    <xf numFmtId="1" fontId="46" fillId="0" borderId="13" xfId="81" applyNumberFormat="1" applyFont="1" applyBorder="1" applyAlignment="1">
      <alignment horizontal="center" vertical="center"/>
      <protection/>
    </xf>
    <xf numFmtId="0" fontId="96" fillId="0" borderId="32" xfId="58" applyFont="1" applyBorder="1" applyAlignment="1">
      <alignment horizontal="left" indent="1"/>
      <protection/>
    </xf>
    <xf numFmtId="0" fontId="89" fillId="0" borderId="0" xfId="58" applyFont="1">
      <alignment/>
      <protection/>
    </xf>
    <xf numFmtId="14" fontId="81" fillId="0" borderId="0" xfId="58" applyNumberFormat="1" applyFont="1" applyAlignment="1">
      <alignment horizontal="left" indent="1"/>
      <protection/>
    </xf>
    <xf numFmtId="0" fontId="81" fillId="0" borderId="67" xfId="150" applyFont="1" applyBorder="1" applyAlignment="1">
      <alignment horizontal="center" vertical="center" wrapText="1"/>
      <protection/>
    </xf>
    <xf numFmtId="1" fontId="44" fillId="0" borderId="68" xfId="173" applyNumberFormat="1" applyFont="1" applyFill="1" applyBorder="1" applyAlignment="1">
      <alignment horizontal="center" vertical="center" textRotation="90" wrapText="1"/>
      <protection/>
    </xf>
    <xf numFmtId="1" fontId="44" fillId="0" borderId="11" xfId="173" applyNumberFormat="1" applyFont="1" applyFill="1" applyBorder="1" applyAlignment="1">
      <alignment horizontal="center" vertical="center" textRotation="90" wrapText="1"/>
      <protection/>
    </xf>
    <xf numFmtId="0" fontId="44" fillId="0" borderId="68" xfId="173" applyFont="1" applyFill="1" applyBorder="1" applyAlignment="1">
      <alignment horizontal="center" vertical="center"/>
      <protection/>
    </xf>
    <xf numFmtId="0" fontId="44" fillId="0" borderId="11" xfId="173" applyFont="1" applyFill="1" applyBorder="1" applyAlignment="1">
      <alignment horizontal="center" vertical="center"/>
      <protection/>
    </xf>
    <xf numFmtId="0" fontId="44" fillId="0" borderId="69" xfId="173" applyFont="1" applyFill="1" applyBorder="1" applyAlignment="1">
      <alignment horizontal="center" vertical="center" textRotation="90"/>
      <protection/>
    </xf>
    <xf numFmtId="0" fontId="44" fillId="0" borderId="68" xfId="173" applyFont="1" applyFill="1" applyBorder="1" applyAlignment="1">
      <alignment horizontal="center" vertical="center" textRotation="90"/>
      <protection/>
    </xf>
    <xf numFmtId="0" fontId="44" fillId="0" borderId="70" xfId="173" applyFont="1" applyFill="1" applyBorder="1" applyAlignment="1">
      <alignment horizontal="center" vertical="center"/>
      <protection/>
    </xf>
    <xf numFmtId="0" fontId="44" fillId="0" borderId="71" xfId="173" applyFont="1" applyFill="1" applyBorder="1" applyAlignment="1">
      <alignment horizontal="center" vertical="center"/>
      <protection/>
    </xf>
    <xf numFmtId="0" fontId="44" fillId="0" borderId="55" xfId="173" applyFont="1" applyFill="1" applyBorder="1" applyAlignment="1">
      <alignment horizontal="left" vertical="center" wrapText="1"/>
      <protection/>
    </xf>
    <xf numFmtId="0" fontId="44" fillId="0" borderId="56" xfId="173" applyFont="1" applyFill="1" applyBorder="1" applyAlignment="1">
      <alignment horizontal="left" vertical="center" wrapText="1"/>
      <protection/>
    </xf>
    <xf numFmtId="0" fontId="46" fillId="0" borderId="56" xfId="173" applyFont="1" applyFill="1" applyBorder="1" applyAlignment="1">
      <alignment horizontal="center" vertical="center"/>
      <protection/>
    </xf>
    <xf numFmtId="0" fontId="44" fillId="0" borderId="72" xfId="173" applyFont="1" applyFill="1" applyBorder="1" applyAlignment="1">
      <alignment horizontal="center" vertical="center" textRotation="90" wrapText="1"/>
      <protection/>
    </xf>
    <xf numFmtId="0" fontId="44" fillId="0" borderId="73" xfId="173" applyFont="1" applyFill="1" applyBorder="1" applyAlignment="1">
      <alignment horizontal="center" vertical="center" textRotation="90" wrapText="1"/>
      <protection/>
    </xf>
    <xf numFmtId="0" fontId="44" fillId="0" borderId="10" xfId="173" applyFont="1" applyFill="1" applyBorder="1" applyAlignment="1">
      <alignment horizontal="center" vertical="center" textRotation="90" wrapText="1"/>
      <protection/>
    </xf>
    <xf numFmtId="0" fontId="44" fillId="0" borderId="68" xfId="173" applyFont="1" applyFill="1" applyBorder="1" applyAlignment="1">
      <alignment horizontal="center" vertical="center" textRotation="90" wrapText="1"/>
      <protection/>
    </xf>
    <xf numFmtId="14" fontId="44" fillId="0" borderId="10" xfId="173" applyNumberFormat="1" applyFont="1" applyFill="1" applyBorder="1" applyAlignment="1">
      <alignment horizontal="left" vertical="center" wrapText="1" indent="1"/>
      <protection/>
    </xf>
    <xf numFmtId="14" fontId="44" fillId="0" borderId="68" xfId="173" applyNumberFormat="1" applyFont="1" applyFill="1" applyBorder="1" applyAlignment="1">
      <alignment horizontal="left" vertical="center" wrapText="1" indent="1"/>
      <protection/>
    </xf>
    <xf numFmtId="0" fontId="44" fillId="0" borderId="10" xfId="173" applyFont="1" applyFill="1" applyBorder="1" applyAlignment="1">
      <alignment horizontal="center" vertical="center" wrapText="1"/>
      <protection/>
    </xf>
    <xf numFmtId="0" fontId="44" fillId="0" borderId="68" xfId="173" applyFont="1" applyFill="1" applyBorder="1" applyAlignment="1">
      <alignment horizontal="center" vertical="center" wrapText="1"/>
      <protection/>
    </xf>
    <xf numFmtId="0" fontId="44" fillId="0" borderId="10" xfId="173" applyFont="1" applyFill="1" applyBorder="1" applyAlignment="1">
      <alignment vertical="center" wrapText="1"/>
      <protection/>
    </xf>
    <xf numFmtId="0" fontId="44" fillId="0" borderId="68" xfId="173" applyFont="1" applyFill="1" applyBorder="1" applyAlignment="1">
      <alignment vertical="center" wrapText="1"/>
      <protection/>
    </xf>
    <xf numFmtId="0" fontId="44" fillId="0" borderId="69" xfId="173" applyFont="1" applyFill="1" applyBorder="1" applyAlignment="1">
      <alignment vertical="center" wrapText="1"/>
      <protection/>
    </xf>
    <xf numFmtId="1" fontId="44" fillId="0" borderId="69" xfId="173" applyNumberFormat="1" applyFont="1" applyFill="1" applyBorder="1" applyAlignment="1">
      <alignment horizontal="center" vertical="center" textRotation="90" wrapText="1"/>
      <protection/>
    </xf>
    <xf numFmtId="0" fontId="44" fillId="0" borderId="69" xfId="173" applyFont="1" applyFill="1" applyBorder="1" applyAlignment="1">
      <alignment horizontal="center" vertical="center"/>
      <protection/>
    </xf>
    <xf numFmtId="0" fontId="44" fillId="0" borderId="74" xfId="173" applyFont="1" applyFill="1" applyBorder="1" applyAlignment="1">
      <alignment horizontal="center" vertical="center"/>
      <protection/>
    </xf>
    <xf numFmtId="0" fontId="44" fillId="0" borderId="75" xfId="173" applyFont="1" applyFill="1" applyBorder="1" applyAlignment="1">
      <alignment horizontal="center" vertical="center" textRotation="90" wrapText="1"/>
      <protection/>
    </xf>
    <xf numFmtId="0" fontId="44" fillId="0" borderId="69" xfId="173" applyFont="1" applyFill="1" applyBorder="1" applyAlignment="1">
      <alignment horizontal="center" vertical="center" textRotation="90" wrapText="1"/>
      <protection/>
    </xf>
    <xf numFmtId="14" fontId="44" fillId="0" borderId="69" xfId="173" applyNumberFormat="1" applyFont="1" applyFill="1" applyBorder="1" applyAlignment="1">
      <alignment horizontal="left" vertical="center" wrapText="1" indent="1"/>
      <protection/>
    </xf>
    <xf numFmtId="0" fontId="44" fillId="0" borderId="69" xfId="173" applyFont="1" applyFill="1" applyBorder="1" applyAlignment="1">
      <alignment horizontal="center" vertical="center" wrapText="1"/>
      <protection/>
    </xf>
    <xf numFmtId="0" fontId="44" fillId="0" borderId="66" xfId="173" applyFont="1" applyFill="1" applyBorder="1" applyAlignment="1">
      <alignment horizontal="center" vertical="center"/>
      <protection/>
    </xf>
    <xf numFmtId="0" fontId="44" fillId="0" borderId="67" xfId="173" applyFont="1" applyFill="1" applyBorder="1" applyAlignment="1">
      <alignment horizontal="center" vertical="center"/>
      <protection/>
    </xf>
    <xf numFmtId="0" fontId="44" fillId="0" borderId="10" xfId="173" applyFont="1" applyFill="1" applyBorder="1" applyAlignment="1">
      <alignment horizontal="center" vertical="center" textRotation="90"/>
      <protection/>
    </xf>
    <xf numFmtId="0" fontId="44" fillId="0" borderId="34" xfId="173" applyFont="1" applyFill="1" applyBorder="1" applyAlignment="1">
      <alignment horizontal="center" vertical="center" textRotation="90" wrapText="1"/>
      <protection/>
    </xf>
    <xf numFmtId="0" fontId="44" fillId="0" borderId="58" xfId="173" applyFont="1" applyFill="1" applyBorder="1" applyAlignment="1">
      <alignment horizontal="center" vertical="center" textRotation="90" wrapText="1"/>
      <protection/>
    </xf>
    <xf numFmtId="0" fontId="44" fillId="0" borderId="43" xfId="173" applyFont="1" applyFill="1" applyBorder="1" applyAlignment="1">
      <alignment horizontal="center" vertical="center"/>
      <protection/>
    </xf>
    <xf numFmtId="0" fontId="44" fillId="0" borderId="59" xfId="173" applyFont="1" applyFill="1" applyBorder="1" applyAlignment="1">
      <alignment horizontal="center" vertical="center"/>
      <protection/>
    </xf>
    <xf numFmtId="0" fontId="44" fillId="0" borderId="76" xfId="173" applyFont="1" applyFill="1" applyBorder="1" applyAlignment="1">
      <alignment horizontal="center" vertical="center"/>
      <protection/>
    </xf>
    <xf numFmtId="0" fontId="44" fillId="0" borderId="65" xfId="173" applyFont="1" applyFill="1" applyBorder="1" applyAlignment="1">
      <alignment horizontal="center" vertical="center"/>
      <protection/>
    </xf>
    <xf numFmtId="0" fontId="44" fillId="0" borderId="0" xfId="173" applyFont="1" applyFill="1" applyBorder="1" applyAlignment="1">
      <alignment horizontal="center" vertical="center"/>
      <protection/>
    </xf>
    <xf numFmtId="0" fontId="44" fillId="0" borderId="77" xfId="173" applyFont="1" applyFill="1" applyBorder="1" applyAlignment="1">
      <alignment horizontal="center" vertical="center"/>
      <protection/>
    </xf>
    <xf numFmtId="1" fontId="44" fillId="0" borderId="78" xfId="173" applyNumberFormat="1" applyFont="1" applyFill="1" applyBorder="1" applyAlignment="1">
      <alignment horizontal="center" vertical="center" textRotation="90" wrapText="1"/>
      <protection/>
    </xf>
    <xf numFmtId="1" fontId="44" fillId="0" borderId="10" xfId="173" applyNumberFormat="1" applyFont="1" applyFill="1" applyBorder="1" applyAlignment="1">
      <alignment horizontal="center" vertical="center" textRotation="90" wrapText="1"/>
      <protection/>
    </xf>
    <xf numFmtId="0" fontId="45" fillId="0" borderId="34" xfId="173" applyFont="1" applyFill="1" applyBorder="1" applyAlignment="1">
      <alignment horizontal="center" vertical="center" textRotation="90"/>
      <protection/>
    </xf>
    <xf numFmtId="0" fontId="45" fillId="0" borderId="68" xfId="173" applyFont="1" applyFill="1" applyBorder="1" applyAlignment="1">
      <alignment horizontal="center" vertical="center" textRotation="90"/>
      <protection/>
    </xf>
    <xf numFmtId="0" fontId="44" fillId="0" borderId="78" xfId="173" applyFont="1" applyFill="1" applyBorder="1" applyAlignment="1">
      <alignment horizontal="center" vertical="center" textRotation="90"/>
      <protection/>
    </xf>
    <xf numFmtId="0" fontId="44" fillId="0" borderId="79" xfId="173" applyFont="1" applyFill="1" applyBorder="1" applyAlignment="1">
      <alignment horizontal="center" vertical="center"/>
      <protection/>
    </xf>
    <xf numFmtId="0" fontId="44" fillId="0" borderId="80" xfId="173" applyFont="1" applyFill="1" applyBorder="1" applyAlignment="1">
      <alignment horizontal="center" vertical="center"/>
      <protection/>
    </xf>
    <xf numFmtId="0" fontId="44" fillId="0" borderId="81" xfId="173" applyFont="1" applyFill="1" applyBorder="1" applyAlignment="1">
      <alignment horizontal="center" vertical="center" textRotation="90" wrapText="1"/>
      <protection/>
    </xf>
    <xf numFmtId="0" fontId="44" fillId="0" borderId="78" xfId="173" applyFont="1" applyFill="1" applyBorder="1" applyAlignment="1">
      <alignment horizontal="center" vertical="center"/>
      <protection/>
    </xf>
    <xf numFmtId="0" fontId="44" fillId="0" borderId="10" xfId="173" applyFont="1" applyFill="1" applyBorder="1" applyAlignment="1">
      <alignment horizontal="center" vertical="center"/>
      <protection/>
    </xf>
    <xf numFmtId="14" fontId="44" fillId="0" borderId="34" xfId="173" applyNumberFormat="1" applyFont="1" applyFill="1" applyBorder="1" applyAlignment="1">
      <alignment horizontal="left" vertical="center" wrapText="1" indent="1"/>
      <protection/>
    </xf>
    <xf numFmtId="0" fontId="44" fillId="0" borderId="34" xfId="173" applyFont="1" applyFill="1" applyBorder="1" applyAlignment="1">
      <alignment horizontal="center" vertical="center" wrapText="1"/>
      <protection/>
    </xf>
    <xf numFmtId="0" fontId="44" fillId="0" borderId="34" xfId="173" applyFont="1" applyFill="1" applyBorder="1" applyAlignment="1">
      <alignment vertical="center" wrapText="1"/>
      <protection/>
    </xf>
    <xf numFmtId="2" fontId="11" fillId="34" borderId="82" xfId="143" applyNumberFormat="1" applyFont="1" applyFill="1" applyBorder="1" applyAlignment="1">
      <alignment horizontal="center" vertical="center" wrapText="1"/>
      <protection/>
    </xf>
    <xf numFmtId="2" fontId="11" fillId="34" borderId="34" xfId="124" applyNumberFormat="1" applyFont="1" applyFill="1" applyBorder="1" applyAlignment="1">
      <alignment horizontal="center" vertical="center" textRotation="90"/>
      <protection/>
    </xf>
    <xf numFmtId="2" fontId="11" fillId="34" borderId="83" xfId="124" applyNumberFormat="1" applyFont="1" applyFill="1" applyBorder="1" applyAlignment="1">
      <alignment horizontal="center" vertical="center" textRotation="90"/>
      <protection/>
    </xf>
    <xf numFmtId="0" fontId="11" fillId="34" borderId="34" xfId="124" applyFont="1" applyFill="1" applyBorder="1" applyAlignment="1">
      <alignment horizontal="center" vertical="center" textRotation="90"/>
      <protection/>
    </xf>
    <xf numFmtId="0" fontId="11" fillId="34" borderId="83" xfId="124" applyFont="1" applyFill="1" applyBorder="1" applyAlignment="1">
      <alignment horizontal="center" vertical="center" textRotation="90"/>
      <protection/>
    </xf>
    <xf numFmtId="0" fontId="12" fillId="34" borderId="40" xfId="124" applyFont="1" applyFill="1" applyBorder="1" applyAlignment="1">
      <alignment horizontal="center" vertical="center"/>
      <protection/>
    </xf>
    <xf numFmtId="0" fontId="12" fillId="34" borderId="84" xfId="124" applyFont="1" applyFill="1" applyBorder="1" applyAlignment="1">
      <alignment horizontal="center" vertical="center"/>
      <protection/>
    </xf>
    <xf numFmtId="0" fontId="9" fillId="0" borderId="85" xfId="124" applyFont="1" applyFill="1" applyBorder="1" applyAlignment="1">
      <alignment horizontal="center" vertical="center" textRotation="90" wrapText="1"/>
      <protection/>
    </xf>
    <xf numFmtId="0" fontId="9" fillId="0" borderId="86" xfId="124" applyFont="1" applyFill="1" applyBorder="1" applyAlignment="1">
      <alignment horizontal="center" vertical="center" textRotation="90" wrapText="1"/>
      <protection/>
    </xf>
    <xf numFmtId="0" fontId="9" fillId="0" borderId="34" xfId="124" applyFont="1" applyFill="1" applyBorder="1" applyAlignment="1">
      <alignment horizontal="center" vertical="center" textRotation="90" wrapText="1"/>
      <protection/>
    </xf>
    <xf numFmtId="0" fontId="9" fillId="0" borderId="83" xfId="124" applyFont="1" applyFill="1" applyBorder="1" applyAlignment="1">
      <alignment horizontal="center" vertical="center" textRotation="90" wrapText="1"/>
      <protection/>
    </xf>
    <xf numFmtId="0" fontId="9" fillId="0" borderId="34" xfId="126" applyFont="1" applyBorder="1" applyAlignment="1">
      <alignment horizontal="left" vertical="center" indent="1"/>
      <protection/>
    </xf>
    <xf numFmtId="0" fontId="9" fillId="0" borderId="83" xfId="126" applyFont="1" applyBorder="1" applyAlignment="1">
      <alignment horizontal="left" vertical="center" indent="1"/>
      <protection/>
    </xf>
    <xf numFmtId="14" fontId="9" fillId="0" borderId="34" xfId="126" applyNumberFormat="1" applyFont="1" applyBorder="1" applyAlignment="1">
      <alignment horizontal="center" vertical="center" textRotation="90" wrapText="1"/>
      <protection/>
    </xf>
    <xf numFmtId="14" fontId="9" fillId="0" borderId="83" xfId="126" applyNumberFormat="1" applyFont="1" applyBorder="1" applyAlignment="1">
      <alignment horizontal="center" vertical="center" textRotation="90" wrapText="1"/>
      <protection/>
    </xf>
    <xf numFmtId="0" fontId="10" fillId="0" borderId="40" xfId="126" applyFont="1" applyBorder="1" applyAlignment="1">
      <alignment horizontal="center" vertical="center" textRotation="90"/>
      <protection/>
    </xf>
    <xf numFmtId="0" fontId="10" fillId="0" borderId="84" xfId="126" applyFont="1" applyBorder="1" applyAlignment="1">
      <alignment horizontal="center" vertical="center" textRotation="90"/>
      <protection/>
    </xf>
    <xf numFmtId="0" fontId="9" fillId="0" borderId="40" xfId="126" applyFont="1" applyBorder="1" applyAlignment="1">
      <alignment horizontal="center" vertical="center" textRotation="90"/>
      <protection/>
    </xf>
    <xf numFmtId="0" fontId="9" fillId="0" borderId="84" xfId="126" applyFont="1" applyBorder="1" applyAlignment="1">
      <alignment horizontal="center" vertical="center" textRotation="90"/>
      <protection/>
    </xf>
    <xf numFmtId="0" fontId="20" fillId="0" borderId="55" xfId="124" applyFont="1" applyFill="1" applyBorder="1" applyAlignment="1">
      <alignment horizontal="center" vertical="center"/>
      <protection/>
    </xf>
    <xf numFmtId="0" fontId="20" fillId="0" borderId="56" xfId="124" applyFont="1" applyFill="1" applyBorder="1" applyAlignment="1">
      <alignment horizontal="center" vertical="center"/>
      <protection/>
    </xf>
    <xf numFmtId="0" fontId="20" fillId="0" borderId="57" xfId="124" applyFont="1" applyFill="1" applyBorder="1" applyAlignment="1">
      <alignment horizontal="center" vertical="center"/>
      <protection/>
    </xf>
    <xf numFmtId="0" fontId="16" fillId="7" borderId="87" xfId="124" applyFont="1" applyFill="1" applyBorder="1" applyAlignment="1">
      <alignment horizontal="center" vertical="center"/>
      <protection/>
    </xf>
    <xf numFmtId="0" fontId="16" fillId="7" borderId="88" xfId="124" applyFont="1" applyFill="1" applyBorder="1" applyAlignment="1">
      <alignment horizontal="center" vertical="center"/>
      <protection/>
    </xf>
    <xf numFmtId="0" fontId="16" fillId="7" borderId="89" xfId="124" applyFont="1" applyFill="1" applyBorder="1" applyAlignment="1">
      <alignment horizontal="center" vertical="center"/>
      <protection/>
    </xf>
    <xf numFmtId="0" fontId="20" fillId="0" borderId="90" xfId="124" applyFont="1" applyFill="1" applyBorder="1" applyAlignment="1">
      <alignment horizontal="center" vertical="center"/>
      <protection/>
    </xf>
    <xf numFmtId="0" fontId="20" fillId="0" borderId="0" xfId="124" applyFont="1" applyFill="1" applyBorder="1" applyAlignment="1">
      <alignment horizontal="center" vertical="center"/>
      <protection/>
    </xf>
    <xf numFmtId="0" fontId="20" fillId="0" borderId="91" xfId="124" applyFont="1" applyFill="1" applyBorder="1" applyAlignment="1">
      <alignment horizontal="center" vertical="center"/>
      <protection/>
    </xf>
    <xf numFmtId="0" fontId="20" fillId="0" borderId="20" xfId="124" applyFont="1" applyFill="1" applyBorder="1" applyAlignment="1">
      <alignment horizontal="center" vertical="center"/>
      <protection/>
    </xf>
    <xf numFmtId="0" fontId="20" fillId="0" borderId="21" xfId="124" applyFont="1" applyFill="1" applyBorder="1" applyAlignment="1">
      <alignment horizontal="center" vertical="center"/>
      <protection/>
    </xf>
    <xf numFmtId="0" fontId="20" fillId="0" borderId="22" xfId="124" applyFont="1" applyFill="1" applyBorder="1" applyAlignment="1">
      <alignment horizontal="center" vertical="center"/>
      <protection/>
    </xf>
    <xf numFmtId="0" fontId="16" fillId="7" borderId="20" xfId="124" applyFont="1" applyFill="1" applyBorder="1" applyAlignment="1">
      <alignment horizontal="center" vertical="center"/>
      <protection/>
    </xf>
    <xf numFmtId="0" fontId="16" fillId="7" borderId="21" xfId="124" applyFont="1" applyFill="1" applyBorder="1" applyAlignment="1">
      <alignment horizontal="center" vertical="center"/>
      <protection/>
    </xf>
    <xf numFmtId="0" fontId="16" fillId="7" borderId="22" xfId="124" applyFont="1" applyFill="1" applyBorder="1" applyAlignment="1">
      <alignment horizontal="center" vertical="center"/>
      <protection/>
    </xf>
    <xf numFmtId="0" fontId="16" fillId="7" borderId="55" xfId="124" applyFont="1" applyFill="1" applyBorder="1" applyAlignment="1">
      <alignment horizontal="center" vertical="center"/>
      <protection/>
    </xf>
    <xf numFmtId="0" fontId="16" fillId="7" borderId="56" xfId="124" applyFont="1" applyFill="1" applyBorder="1" applyAlignment="1">
      <alignment horizontal="center" vertical="center"/>
      <protection/>
    </xf>
    <xf numFmtId="0" fontId="16" fillId="7" borderId="57" xfId="124" applyFont="1" applyFill="1" applyBorder="1" applyAlignment="1">
      <alignment horizontal="center" vertical="center"/>
      <protection/>
    </xf>
    <xf numFmtId="0" fontId="20" fillId="0" borderId="92" xfId="124" applyFont="1" applyFill="1" applyBorder="1" applyAlignment="1">
      <alignment horizontal="center" vertical="center"/>
      <protection/>
    </xf>
    <xf numFmtId="0" fontId="20" fillId="0" borderId="17" xfId="124" applyFont="1" applyFill="1" applyBorder="1" applyAlignment="1">
      <alignment horizontal="center" vertical="center"/>
      <protection/>
    </xf>
    <xf numFmtId="0" fontId="20" fillId="0" borderId="27" xfId="124" applyFont="1" applyFill="1" applyBorder="1" applyAlignment="1">
      <alignment horizontal="center" vertical="center"/>
      <protection/>
    </xf>
    <xf numFmtId="0" fontId="16" fillId="36" borderId="90" xfId="124" applyFont="1" applyFill="1" applyBorder="1" applyAlignment="1">
      <alignment horizontal="center" vertical="center"/>
      <protection/>
    </xf>
    <xf numFmtId="0" fontId="16" fillId="36" borderId="0" xfId="124" applyFont="1" applyFill="1" applyBorder="1" applyAlignment="1">
      <alignment horizontal="center" vertical="center"/>
      <protection/>
    </xf>
    <xf numFmtId="0" fontId="16" fillId="36" borderId="91" xfId="124" applyFont="1" applyFill="1" applyBorder="1" applyAlignment="1">
      <alignment horizontal="center" vertical="center"/>
      <protection/>
    </xf>
    <xf numFmtId="0" fontId="16" fillId="36" borderId="92" xfId="124" applyFont="1" applyFill="1" applyBorder="1" applyAlignment="1">
      <alignment horizontal="center" vertical="center"/>
      <protection/>
    </xf>
    <xf numFmtId="0" fontId="16" fillId="36" borderId="17" xfId="124" applyFont="1" applyFill="1" applyBorder="1" applyAlignment="1">
      <alignment horizontal="center" vertical="center"/>
      <protection/>
    </xf>
    <xf numFmtId="0" fontId="16" fillId="36" borderId="27" xfId="124" applyFont="1" applyFill="1" applyBorder="1" applyAlignment="1">
      <alignment horizontal="center" vertical="center"/>
      <protection/>
    </xf>
    <xf numFmtId="0" fontId="20" fillId="0" borderId="93" xfId="124" applyFont="1" applyFill="1" applyBorder="1" applyAlignment="1">
      <alignment horizontal="center" vertical="center"/>
      <protection/>
    </xf>
    <xf numFmtId="0" fontId="20" fillId="0" borderId="94" xfId="124" applyFont="1" applyFill="1" applyBorder="1" applyAlignment="1">
      <alignment horizontal="center" vertical="center"/>
      <protection/>
    </xf>
    <xf numFmtId="0" fontId="20" fillId="0" borderId="95" xfId="124" applyFont="1" applyFill="1" applyBorder="1" applyAlignment="1">
      <alignment horizontal="center" vertical="center"/>
      <protection/>
    </xf>
    <xf numFmtId="0" fontId="20" fillId="0" borderId="87" xfId="124" applyFont="1" applyFill="1" applyBorder="1" applyAlignment="1">
      <alignment horizontal="center" vertical="center"/>
      <protection/>
    </xf>
    <xf numFmtId="0" fontId="20" fillId="0" borderId="88" xfId="124" applyFont="1" applyFill="1" applyBorder="1" applyAlignment="1">
      <alignment horizontal="center" vertical="center"/>
      <protection/>
    </xf>
    <xf numFmtId="0" fontId="20" fillId="0" borderId="89" xfId="124" applyFont="1" applyFill="1" applyBorder="1" applyAlignment="1">
      <alignment horizontal="center" vertical="center"/>
      <protection/>
    </xf>
    <xf numFmtId="0" fontId="16" fillId="36" borderId="96" xfId="124" applyFont="1" applyFill="1" applyBorder="1" applyAlignment="1">
      <alignment horizontal="center" vertical="center"/>
      <protection/>
    </xf>
    <xf numFmtId="0" fontId="16" fillId="36" borderId="97" xfId="124" applyFont="1" applyFill="1" applyBorder="1" applyAlignment="1">
      <alignment horizontal="center" vertical="center"/>
      <protection/>
    </xf>
    <xf numFmtId="0" fontId="16" fillId="36" borderId="98" xfId="124" applyFont="1" applyFill="1" applyBorder="1" applyAlignment="1">
      <alignment horizontal="center" vertical="center"/>
      <protection/>
    </xf>
    <xf numFmtId="0" fontId="16" fillId="36" borderId="99" xfId="124" applyFont="1" applyFill="1" applyBorder="1" applyAlignment="1">
      <alignment horizontal="center" vertical="center"/>
      <protection/>
    </xf>
    <xf numFmtId="0" fontId="16" fillId="36" borderId="100" xfId="124" applyFont="1" applyFill="1" applyBorder="1" applyAlignment="1">
      <alignment horizontal="center" vertical="center"/>
      <protection/>
    </xf>
    <xf numFmtId="0" fontId="16" fillId="36" borderId="101" xfId="124" applyFont="1" applyFill="1" applyBorder="1" applyAlignment="1">
      <alignment horizontal="center" vertical="center"/>
      <protection/>
    </xf>
    <xf numFmtId="49" fontId="17" fillId="34" borderId="78" xfId="143" applyNumberFormat="1" applyFont="1" applyFill="1" applyBorder="1" applyAlignment="1">
      <alignment horizontal="center" vertical="center" textRotation="90" wrapText="1"/>
      <protection/>
    </xf>
    <xf numFmtId="49" fontId="17" fillId="34" borderId="10" xfId="143" applyNumberFormat="1" applyFont="1" applyFill="1" applyBorder="1" applyAlignment="1">
      <alignment horizontal="center" vertical="center" textRotation="90" wrapText="1"/>
      <protection/>
    </xf>
    <xf numFmtId="0" fontId="17" fillId="34" borderId="34" xfId="143" applyFont="1" applyFill="1" applyBorder="1" applyAlignment="1">
      <alignment horizontal="center" vertical="center" textRotation="90" wrapText="1"/>
      <protection/>
    </xf>
    <xf numFmtId="0" fontId="17" fillId="34" borderId="83" xfId="143" applyFont="1" applyFill="1" applyBorder="1" applyAlignment="1">
      <alignment horizontal="center" vertical="center" textRotation="90" wrapText="1"/>
      <protection/>
    </xf>
    <xf numFmtId="0" fontId="17" fillId="34" borderId="79" xfId="124" applyFont="1" applyFill="1" applyBorder="1" applyAlignment="1">
      <alignment horizontal="center" vertical="center"/>
      <protection/>
    </xf>
    <xf numFmtId="0" fontId="17" fillId="34" borderId="80" xfId="124" applyFont="1" applyFill="1" applyBorder="1" applyAlignment="1">
      <alignment horizontal="center" vertical="center"/>
      <protection/>
    </xf>
    <xf numFmtId="0" fontId="16" fillId="36" borderId="20" xfId="124" applyFont="1" applyFill="1" applyBorder="1" applyAlignment="1">
      <alignment horizontal="center" vertical="center"/>
      <protection/>
    </xf>
    <xf numFmtId="0" fontId="16" fillId="36" borderId="21" xfId="124" applyFont="1" applyFill="1" applyBorder="1" applyAlignment="1">
      <alignment horizontal="center" vertical="center"/>
      <protection/>
    </xf>
    <xf numFmtId="0" fontId="16" fillId="36" borderId="22" xfId="124" applyFont="1" applyFill="1" applyBorder="1" applyAlignment="1">
      <alignment horizontal="center" vertical="center"/>
      <protection/>
    </xf>
    <xf numFmtId="0" fontId="15" fillId="0" borderId="0" xfId="81" applyFont="1" applyAlignment="1">
      <alignment horizontal="center" wrapText="1"/>
      <protection/>
    </xf>
    <xf numFmtId="0" fontId="81" fillId="0" borderId="17" xfId="169" applyFont="1" applyBorder="1" applyAlignment="1">
      <alignment horizontal="center"/>
      <protection/>
    </xf>
    <xf numFmtId="0" fontId="16" fillId="0" borderId="81" xfId="124" applyFont="1" applyFill="1" applyBorder="1" applyAlignment="1">
      <alignment horizontal="center" vertical="center" textRotation="90" wrapText="1"/>
      <protection/>
    </xf>
    <xf numFmtId="0" fontId="16" fillId="0" borderId="72" xfId="124" applyFont="1" applyFill="1" applyBorder="1" applyAlignment="1">
      <alignment horizontal="center" vertical="center" textRotation="90" wrapText="1"/>
      <protection/>
    </xf>
    <xf numFmtId="0" fontId="16" fillId="0" borderId="34" xfId="124" applyFont="1" applyFill="1" applyBorder="1" applyAlignment="1">
      <alignment horizontal="center" vertical="center" textRotation="90" wrapText="1"/>
      <protection/>
    </xf>
    <xf numFmtId="0" fontId="16" fillId="0" borderId="83" xfId="124" applyFont="1" applyFill="1" applyBorder="1" applyAlignment="1">
      <alignment horizontal="center" vertical="center" textRotation="90" wrapText="1"/>
      <protection/>
    </xf>
    <xf numFmtId="0" fontId="16" fillId="0" borderId="78" xfId="169" applyFont="1" applyBorder="1" applyAlignment="1">
      <alignment horizontal="center" vertical="center"/>
      <protection/>
    </xf>
    <xf numFmtId="0" fontId="16" fillId="0" borderId="10" xfId="169" applyFont="1" applyBorder="1" applyAlignment="1">
      <alignment horizontal="center" vertical="center"/>
      <protection/>
    </xf>
    <xf numFmtId="14" fontId="16" fillId="0" borderId="78" xfId="169" applyNumberFormat="1" applyFont="1" applyBorder="1" applyAlignment="1">
      <alignment horizontal="center" vertical="center" textRotation="90" wrapText="1"/>
      <protection/>
    </xf>
    <xf numFmtId="14" fontId="16" fillId="0" borderId="10" xfId="169" applyNumberFormat="1" applyFont="1" applyBorder="1" applyAlignment="1">
      <alignment horizontal="center" vertical="center" textRotation="90" wrapText="1"/>
      <protection/>
    </xf>
    <xf numFmtId="0" fontId="16" fillId="0" borderId="34" xfId="169" applyFont="1" applyBorder="1" applyAlignment="1">
      <alignment horizontal="center" vertical="center" textRotation="90" wrapText="1"/>
      <protection/>
    </xf>
    <xf numFmtId="0" fontId="16" fillId="0" borderId="83" xfId="169" applyFont="1" applyBorder="1" applyAlignment="1">
      <alignment horizontal="center" vertical="center" textRotation="90" wrapText="1"/>
      <protection/>
    </xf>
    <xf numFmtId="0" fontId="16" fillId="0" borderId="34" xfId="169" applyFont="1" applyBorder="1" applyAlignment="1">
      <alignment horizontal="center" vertical="center" wrapText="1"/>
      <protection/>
    </xf>
    <xf numFmtId="0" fontId="16" fillId="0" borderId="83" xfId="169" applyFont="1" applyBorder="1" applyAlignment="1">
      <alignment horizontal="center" vertical="center" wrapText="1"/>
      <protection/>
    </xf>
    <xf numFmtId="164" fontId="17" fillId="34" borderId="78" xfId="143" applyNumberFormat="1" applyFont="1" applyFill="1" applyBorder="1" applyAlignment="1">
      <alignment horizontal="center" vertical="center" textRotation="90" wrapText="1"/>
      <protection/>
    </xf>
    <xf numFmtId="164" fontId="17" fillId="34" borderId="10" xfId="143" applyNumberFormat="1" applyFont="1" applyFill="1" applyBorder="1" applyAlignment="1">
      <alignment horizontal="center" vertical="center" textRotation="90" wrapText="1"/>
      <protection/>
    </xf>
    <xf numFmtId="0" fontId="83" fillId="0" borderId="11" xfId="58" applyFont="1" applyBorder="1" applyAlignment="1">
      <alignment horizontal="center" vertical="center" wrapText="1" shrinkToFit="1"/>
      <protection/>
    </xf>
    <xf numFmtId="0" fontId="97" fillId="0" borderId="90" xfId="58" applyFont="1" applyBorder="1" applyAlignment="1">
      <alignment horizontal="center" vertical="center"/>
      <protection/>
    </xf>
    <xf numFmtId="0" fontId="98" fillId="0" borderId="0" xfId="58" applyFont="1" applyAlignment="1">
      <alignment horizontal="center" vertical="center"/>
      <protection/>
    </xf>
    <xf numFmtId="0" fontId="99" fillId="0" borderId="11" xfId="58" applyFont="1" applyBorder="1" applyAlignment="1">
      <alignment horizontal="center" vertical="center" wrapText="1" shrinkToFit="1"/>
      <protection/>
    </xf>
    <xf numFmtId="0" fontId="99" fillId="0" borderId="10" xfId="58" applyFont="1" applyBorder="1" applyAlignment="1">
      <alignment horizontal="center" vertical="center" wrapText="1" shrinkToFit="1"/>
      <protection/>
    </xf>
    <xf numFmtId="0" fontId="83" fillId="0" borderId="69" xfId="58" applyFont="1" applyBorder="1" applyAlignment="1">
      <alignment horizontal="center" vertical="center" wrapText="1" shrinkToFit="1"/>
      <protection/>
    </xf>
    <xf numFmtId="0" fontId="83" fillId="0" borderId="68" xfId="58" applyFont="1" applyBorder="1" applyAlignment="1">
      <alignment horizontal="center" vertical="center" wrapText="1" shrinkToFit="1"/>
      <protection/>
    </xf>
    <xf numFmtId="0" fontId="83" fillId="0" borderId="11" xfId="58" applyFont="1" applyBorder="1" applyAlignment="1">
      <alignment horizontal="center" vertical="center" wrapText="1"/>
      <protection/>
    </xf>
    <xf numFmtId="2" fontId="83" fillId="34" borderId="11" xfId="58" applyNumberFormat="1" applyFont="1" applyFill="1" applyBorder="1" applyAlignment="1" applyProtection="1">
      <alignment horizontal="center" vertical="center" wrapText="1"/>
      <protection/>
    </xf>
    <xf numFmtId="2" fontId="83" fillId="0" borderId="11" xfId="58" applyNumberFormat="1" applyFont="1" applyFill="1" applyBorder="1" applyAlignment="1" applyProtection="1">
      <alignment horizontal="center" vertical="center" wrapText="1"/>
      <protection/>
    </xf>
    <xf numFmtId="2" fontId="83" fillId="34" borderId="11" xfId="58" applyNumberFormat="1" applyFont="1" applyFill="1" applyBorder="1" applyAlignment="1" applyProtection="1">
      <alignment horizontal="center" vertical="center" wrapText="1" shrinkToFit="1"/>
      <protection/>
    </xf>
    <xf numFmtId="2" fontId="100" fillId="34" borderId="11" xfId="58" applyNumberFormat="1" applyFont="1" applyFill="1" applyBorder="1" applyAlignment="1" applyProtection="1">
      <alignment horizontal="center" vertical="center" wrapText="1"/>
      <protection/>
    </xf>
    <xf numFmtId="2" fontId="99" fillId="34" borderId="11" xfId="58" applyNumberFormat="1" applyFont="1" applyFill="1" applyBorder="1" applyAlignment="1" applyProtection="1">
      <alignment horizontal="center" vertical="center" wrapText="1" shrinkToFit="1"/>
      <protection/>
    </xf>
    <xf numFmtId="2" fontId="83" fillId="34" borderId="10" xfId="58" applyNumberFormat="1" applyFont="1" applyFill="1" applyBorder="1" applyAlignment="1" applyProtection="1">
      <alignment horizontal="center" vertical="center" wrapText="1"/>
      <protection/>
    </xf>
    <xf numFmtId="2" fontId="83" fillId="34" borderId="69" xfId="58" applyNumberFormat="1" applyFont="1" applyFill="1" applyBorder="1" applyAlignment="1" applyProtection="1">
      <alignment horizontal="center" vertical="center" wrapText="1"/>
      <protection/>
    </xf>
    <xf numFmtId="2" fontId="83" fillId="34" borderId="68" xfId="58" applyNumberFormat="1" applyFont="1" applyFill="1" applyBorder="1" applyAlignment="1" applyProtection="1">
      <alignment horizontal="center" vertical="center" wrapText="1"/>
      <protection/>
    </xf>
    <xf numFmtId="2" fontId="100" fillId="34" borderId="10" xfId="58" applyNumberFormat="1" applyFont="1" applyFill="1" applyBorder="1" applyAlignment="1" applyProtection="1">
      <alignment horizontal="center" vertical="center" wrapText="1"/>
      <protection/>
    </xf>
    <xf numFmtId="2" fontId="100" fillId="34" borderId="69" xfId="58" applyNumberFormat="1" applyFont="1" applyFill="1" applyBorder="1" applyAlignment="1" applyProtection="1">
      <alignment horizontal="center" vertical="center" wrapText="1"/>
      <protection/>
    </xf>
    <xf numFmtId="2" fontId="100" fillId="34" borderId="68" xfId="58" applyNumberFormat="1" applyFont="1" applyFill="1" applyBorder="1" applyAlignment="1" applyProtection="1">
      <alignment horizontal="center" vertical="center" wrapText="1"/>
      <protection/>
    </xf>
    <xf numFmtId="0" fontId="99" fillId="34" borderId="11" xfId="58" applyFont="1" applyFill="1" applyBorder="1" applyAlignment="1">
      <alignment horizontal="center" vertical="center" wrapText="1" shrinkToFit="1"/>
      <protection/>
    </xf>
    <xf numFmtId="0" fontId="83" fillId="34" borderId="11" xfId="58" applyFont="1" applyFill="1" applyBorder="1" applyAlignment="1">
      <alignment horizontal="center" vertical="center" wrapText="1" shrinkToFit="1"/>
      <protection/>
    </xf>
    <xf numFmtId="0" fontId="101" fillId="34" borderId="11" xfId="58" applyFont="1" applyFill="1" applyBorder="1" applyAlignment="1">
      <alignment horizontal="center" vertical="center" wrapText="1" shrinkToFit="1"/>
      <protection/>
    </xf>
    <xf numFmtId="0" fontId="85" fillId="34" borderId="11" xfId="58" applyFont="1" applyFill="1" applyBorder="1" applyAlignment="1">
      <alignment horizontal="center" vertical="center" wrapText="1" shrinkToFit="1"/>
      <protection/>
    </xf>
    <xf numFmtId="0" fontId="91" fillId="0" borderId="47" xfId="58" applyFont="1" applyBorder="1" applyAlignment="1">
      <alignment horizontal="center" vertical="center" wrapText="1"/>
      <protection/>
    </xf>
    <xf numFmtId="0" fontId="91" fillId="0" borderId="102" xfId="58" applyFont="1" applyBorder="1" applyAlignment="1">
      <alignment horizontal="center" vertical="center" wrapText="1"/>
      <protection/>
    </xf>
    <xf numFmtId="0" fontId="100" fillId="34" borderId="10" xfId="58" applyFont="1" applyFill="1" applyBorder="1" applyAlignment="1">
      <alignment horizontal="center" vertical="center" wrapText="1" shrinkToFit="1"/>
      <protection/>
    </xf>
    <xf numFmtId="0" fontId="100" fillId="34" borderId="69" xfId="58" applyFont="1" applyFill="1" applyBorder="1" applyAlignment="1">
      <alignment horizontal="center" vertical="center" wrapText="1" shrinkToFit="1"/>
      <protection/>
    </xf>
    <xf numFmtId="0" fontId="100" fillId="34" borderId="68" xfId="58" applyFont="1" applyFill="1" applyBorder="1" applyAlignment="1">
      <alignment horizontal="center" vertical="center" wrapText="1" shrinkToFit="1"/>
      <protection/>
    </xf>
  </cellXfs>
  <cellStyles count="1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2 3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1 2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10" xfId="71"/>
    <cellStyle name="Обычный 2 11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78"/>
    <cellStyle name="Обычный 2 18" xfId="79"/>
    <cellStyle name="Обычный 2 19" xfId="80"/>
    <cellStyle name="Обычный 2 2" xfId="81"/>
    <cellStyle name="Обычный 2 2 10" xfId="82"/>
    <cellStyle name="Обычный 2 2 11" xfId="83"/>
    <cellStyle name="Обычный 2 2 12" xfId="84"/>
    <cellStyle name="Обычный 2 2 13" xfId="85"/>
    <cellStyle name="Обычный 2 2 14" xfId="86"/>
    <cellStyle name="Обычный 2 2 15" xfId="87"/>
    <cellStyle name="Обычный 2 2 16" xfId="88"/>
    <cellStyle name="Обычный 2 2 17" xfId="89"/>
    <cellStyle name="Обычный 2 2 18" xfId="90"/>
    <cellStyle name="Обычный 2 2 19" xfId="91"/>
    <cellStyle name="Обычный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28" xfId="101"/>
    <cellStyle name="Обычный 2 2 29" xfId="102"/>
    <cellStyle name="Обычный 2 2 3" xfId="103"/>
    <cellStyle name="Обычный 2 2 30" xfId="104"/>
    <cellStyle name="Обычный 2 2 4" xfId="105"/>
    <cellStyle name="Обычный 2 2 5" xfId="106"/>
    <cellStyle name="Обычный 2 2 6" xfId="107"/>
    <cellStyle name="Обычный 2 2 7" xfId="108"/>
    <cellStyle name="Обычный 2 2 8" xfId="109"/>
    <cellStyle name="Обычный 2 2 9" xfId="110"/>
    <cellStyle name="Обычный 2 20" xfId="111"/>
    <cellStyle name="Обычный 2 21" xfId="112"/>
    <cellStyle name="Обычный 2 22" xfId="113"/>
    <cellStyle name="Обычный 2 23" xfId="114"/>
    <cellStyle name="Обычный 2 24" xfId="115"/>
    <cellStyle name="Обычный 2 25" xfId="116"/>
    <cellStyle name="Обычный 2 26" xfId="117"/>
    <cellStyle name="Обычный 2 27" xfId="118"/>
    <cellStyle name="Обычный 2 28" xfId="119"/>
    <cellStyle name="Обычный 2 29" xfId="120"/>
    <cellStyle name="Обычный 2 3" xfId="121"/>
    <cellStyle name="Обычный 2 3 2" xfId="122"/>
    <cellStyle name="Обычный 2 3 3" xfId="123"/>
    <cellStyle name="Обычный 2 4" xfId="124"/>
    <cellStyle name="Обычный 2 5" xfId="125"/>
    <cellStyle name="Обычный 2 6" xfId="126"/>
    <cellStyle name="Обычный 2 7" xfId="127"/>
    <cellStyle name="Обычный 2 8" xfId="128"/>
    <cellStyle name="Обычный 2 9" xfId="129"/>
    <cellStyle name="Обычный 2_BLR ОДМ" xfId="130"/>
    <cellStyle name="Обычный 20" xfId="131"/>
    <cellStyle name="Обычный 21" xfId="132"/>
    <cellStyle name="Обычный 22" xfId="133"/>
    <cellStyle name="Обычный 23" xfId="134"/>
    <cellStyle name="Обычный 24" xfId="135"/>
    <cellStyle name="Обычный 25" xfId="136"/>
    <cellStyle name="Обычный 26" xfId="137"/>
    <cellStyle name="Обычный 27" xfId="138"/>
    <cellStyle name="Обычный 28" xfId="139"/>
    <cellStyle name="Обычный 29" xfId="140"/>
    <cellStyle name="Обычный 3" xfId="141"/>
    <cellStyle name="Обычный 3 2" xfId="142"/>
    <cellStyle name="Обычный 3 3" xfId="143"/>
    <cellStyle name="Обычный 3 4" xfId="144"/>
    <cellStyle name="Обычный 3_BLR ОДМ" xfId="145"/>
    <cellStyle name="Обычный 30" xfId="146"/>
    <cellStyle name="Обычный 31" xfId="147"/>
    <cellStyle name="Обычный 32" xfId="148"/>
    <cellStyle name="Обычный 33" xfId="149"/>
    <cellStyle name="Обычный 4" xfId="150"/>
    <cellStyle name="Обычный 4 2" xfId="151"/>
    <cellStyle name="Обычный 4 3" xfId="152"/>
    <cellStyle name="Обычный 4 3 2" xfId="153"/>
    <cellStyle name="Обычный 4 4" xfId="154"/>
    <cellStyle name="Обычный 5" xfId="155"/>
    <cellStyle name="Обычный 5 2" xfId="156"/>
    <cellStyle name="Обычный 6" xfId="157"/>
    <cellStyle name="Обычный 6 2" xfId="158"/>
    <cellStyle name="Обычный 6 2 2" xfId="159"/>
    <cellStyle name="Обычный 6 3" xfId="160"/>
    <cellStyle name="Обычный 6 3 2" xfId="161"/>
    <cellStyle name="Обычный 6 3 3" xfId="162"/>
    <cellStyle name="Обычный 6 3 4" xfId="163"/>
    <cellStyle name="Обычный 6 3 5" xfId="164"/>
    <cellStyle name="Обычный 6 4" xfId="165"/>
    <cellStyle name="Обычный 7" xfId="166"/>
    <cellStyle name="Обычный 7 2" xfId="167"/>
    <cellStyle name="Обычный 7 3" xfId="168"/>
    <cellStyle name="Обычный 8" xfId="169"/>
    <cellStyle name="Обычный 8 2" xfId="170"/>
    <cellStyle name="Обычный 9" xfId="171"/>
    <cellStyle name="Обычный 9 2" xfId="172"/>
    <cellStyle name="Обычный_The Belarus Championships 2008 2" xfId="173"/>
    <cellStyle name="Обычный_завкаЧемпионат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Текст предупреждения" xfId="180"/>
    <cellStyle name="Comma" xfId="181"/>
    <cellStyle name="Comma [0]" xfId="182"/>
    <cellStyle name="Финансовый 2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7" xfId="189"/>
    <cellStyle name="Финансовый 7 2" xfId="190"/>
    <cellStyle name="Финансовый 8" xfId="191"/>
    <cellStyle name="Хороший" xfId="19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91;&#1082;&#1086;&#1074;&#1077;&#1094;%20&#1086;&#1073;&#1083;&#1072;&#1089;&#1090;&#1100;\4_&#1073;&#1086;&#1088;&#1100;&#1077;_&#1086;&#1073;&#1083;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8;&#1077;&#1074;&#1085;&#1086;&#1074;&#1072;&#1085;&#1080;&#1103;\&#1054;&#1073;&#1083;&#1072;&#1089;&#1090;&#1100;\2011\Documents%20and%20Settings\User\&#1056;&#1072;&#1073;&#1086;&#1095;&#1080;&#1081;%20&#1089;&#1090;&#1086;&#1083;\Results-Pervenstvo94-95&#1043;&#1086;&#1084;&#1077;&#1083;&#1100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87;&#1088;&#1086;&#1090;&#1086;&#1082;&#1086;&#1083;&#1099;%20&#1089;&#1086;&#1088;&#1077;&#1074;&#1085;&#1086;&#1074;&#1072;&#1085;&#1080;&#1081;\2010\spartakiada%20DYSH%2093-94-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L_A\&#1063;&#1052;%20&#1056;&#1041;_&#1078;&#1077;&#108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L_A\&#1063;&#1052;%20&#1056;&#1041;_&#1078;&#1077;&#108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4_&#1073;&#1086;&#1088;&#1100;&#1077;_&#1086;&#1073;&#108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1000м М"/>
      <sheetName val="1000м ж"/>
      <sheetName val="1500м М"/>
      <sheetName val="1500м ж"/>
      <sheetName val="3000М"/>
      <sheetName val="3000ж"/>
      <sheetName val="3сх М"/>
      <sheetName val="3сх ж"/>
      <sheetName val="5сх М"/>
      <sheetName val="5сх ж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3">
        <row r="3">
          <cell r="N3">
            <v>0</v>
          </cell>
          <cell r="O3" t="str">
            <v/>
          </cell>
        </row>
        <row r="5">
          <cell r="N5">
            <v>6.51</v>
          </cell>
        </row>
        <row r="6">
          <cell r="N6">
            <v>6.61</v>
          </cell>
          <cell r="O6" t="str">
            <v>МСМК</v>
          </cell>
        </row>
        <row r="7">
          <cell r="N7">
            <v>6.71</v>
          </cell>
          <cell r="O7" t="str">
            <v>МС </v>
          </cell>
        </row>
        <row r="8">
          <cell r="N8">
            <v>6.85</v>
          </cell>
          <cell r="O8" t="str">
            <v>КМС</v>
          </cell>
        </row>
        <row r="9">
          <cell r="N9">
            <v>7.05</v>
          </cell>
          <cell r="O9">
            <v>1</v>
          </cell>
        </row>
        <row r="10">
          <cell r="N10">
            <v>7.35</v>
          </cell>
          <cell r="O10">
            <v>2</v>
          </cell>
        </row>
        <row r="11">
          <cell r="N11">
            <v>7.65</v>
          </cell>
          <cell r="O11">
            <v>3</v>
          </cell>
        </row>
        <row r="12">
          <cell r="N12">
            <v>8.05</v>
          </cell>
          <cell r="O12" t="str">
            <v>1юн</v>
          </cell>
        </row>
        <row r="13">
          <cell r="N13">
            <v>8.45</v>
          </cell>
          <cell r="O13" t="str">
            <v>2юн</v>
          </cell>
        </row>
        <row r="14">
          <cell r="N14">
            <v>8.95</v>
          </cell>
          <cell r="O14" t="str">
            <v>3юн</v>
          </cell>
        </row>
        <row r="15">
          <cell r="N15">
            <v>9.55</v>
          </cell>
          <cell r="O15" t="str">
            <v>б/р</v>
          </cell>
        </row>
      </sheetData>
      <sheetData sheetId="4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6.95</v>
          </cell>
          <cell r="O5" t="str">
            <v>Рек. РБ</v>
          </cell>
        </row>
        <row r="6">
          <cell r="N6">
            <v>7.04</v>
          </cell>
          <cell r="O6" t="str">
            <v>МСМК</v>
          </cell>
        </row>
        <row r="7">
          <cell r="N7">
            <v>7.25</v>
          </cell>
          <cell r="O7" t="str">
            <v>МС </v>
          </cell>
        </row>
        <row r="8">
          <cell r="N8">
            <v>7.45</v>
          </cell>
          <cell r="O8" t="str">
            <v>КМС</v>
          </cell>
        </row>
        <row r="9">
          <cell r="N9">
            <v>7.85</v>
          </cell>
          <cell r="O9">
            <v>1</v>
          </cell>
        </row>
        <row r="10">
          <cell r="N10">
            <v>8.25</v>
          </cell>
          <cell r="O10">
            <v>2</v>
          </cell>
        </row>
        <row r="11">
          <cell r="N11">
            <v>8.65</v>
          </cell>
          <cell r="O11">
            <v>3</v>
          </cell>
        </row>
        <row r="12">
          <cell r="N12">
            <v>9.15</v>
          </cell>
          <cell r="O12" t="str">
            <v>1юн</v>
          </cell>
        </row>
        <row r="13">
          <cell r="N13">
            <v>9.65</v>
          </cell>
          <cell r="O13" t="str">
            <v>2юн</v>
          </cell>
        </row>
        <row r="14">
          <cell r="N14">
            <v>10.15</v>
          </cell>
          <cell r="O14" t="str">
            <v>3юн</v>
          </cell>
        </row>
      </sheetData>
      <sheetData sheetId="7">
        <row r="3">
          <cell r="N3">
            <v>0</v>
          </cell>
          <cell r="O3" t="str">
            <v/>
          </cell>
        </row>
        <row r="4">
          <cell r="N4">
            <v>20</v>
          </cell>
          <cell r="O4" t="str">
            <v>МСМК Рек.РБ</v>
          </cell>
        </row>
        <row r="5">
          <cell r="N5">
            <v>20.9</v>
          </cell>
          <cell r="O5" t="str">
            <v>МСМК Рек.РБ</v>
          </cell>
        </row>
        <row r="6">
          <cell r="N6">
            <v>21.2</v>
          </cell>
          <cell r="O6" t="str">
            <v>МС Рек. РБ</v>
          </cell>
        </row>
        <row r="7">
          <cell r="N7">
            <v>21.26</v>
          </cell>
          <cell r="O7" t="str">
            <v>МС </v>
          </cell>
        </row>
        <row r="8">
          <cell r="N8">
            <v>21.95</v>
          </cell>
          <cell r="O8" t="str">
            <v>КМС</v>
          </cell>
        </row>
        <row r="9">
          <cell r="N9">
            <v>22.75</v>
          </cell>
          <cell r="O9">
            <v>1</v>
          </cell>
        </row>
        <row r="10">
          <cell r="N10">
            <v>23.75</v>
          </cell>
          <cell r="O10">
            <v>2</v>
          </cell>
        </row>
        <row r="11">
          <cell r="N11">
            <v>24.95</v>
          </cell>
          <cell r="O11">
            <v>3</v>
          </cell>
        </row>
        <row r="12">
          <cell r="N12">
            <v>26.75</v>
          </cell>
          <cell r="O12" t="str">
            <v>1юн</v>
          </cell>
        </row>
        <row r="13">
          <cell r="N13">
            <v>28.75</v>
          </cell>
          <cell r="O13" t="str">
            <v>2юн</v>
          </cell>
        </row>
        <row r="14">
          <cell r="N14">
            <v>31.15</v>
          </cell>
          <cell r="O14" t="str">
            <v>3юн</v>
          </cell>
        </row>
        <row r="15">
          <cell r="N15">
            <v>34.55</v>
          </cell>
          <cell r="O15" t="str">
            <v>б/р</v>
          </cell>
        </row>
      </sheetData>
      <sheetData sheetId="8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21.09</v>
          </cell>
          <cell r="O5" t="str">
            <v>Рек. РБ</v>
          </cell>
        </row>
        <row r="6">
          <cell r="N6">
            <v>22.92</v>
          </cell>
          <cell r="O6" t="str">
            <v>МСМК</v>
          </cell>
        </row>
        <row r="7">
          <cell r="N7">
            <v>23.45</v>
          </cell>
          <cell r="O7" t="str">
            <v>МС </v>
          </cell>
        </row>
        <row r="8">
          <cell r="N8">
            <v>24.75</v>
          </cell>
          <cell r="O8" t="str">
            <v>КМС</v>
          </cell>
        </row>
        <row r="9">
          <cell r="N9">
            <v>26.05</v>
          </cell>
          <cell r="O9">
            <v>1</v>
          </cell>
        </row>
        <row r="10">
          <cell r="N10">
            <v>27.45</v>
          </cell>
          <cell r="O10">
            <v>2</v>
          </cell>
        </row>
        <row r="11">
          <cell r="N11">
            <v>29.25</v>
          </cell>
          <cell r="O11">
            <v>3</v>
          </cell>
        </row>
        <row r="12">
          <cell r="N12">
            <v>31.65</v>
          </cell>
          <cell r="O12" t="str">
            <v>1юн</v>
          </cell>
        </row>
        <row r="13">
          <cell r="N13">
            <v>33.74</v>
          </cell>
          <cell r="O13" t="str">
            <v>2юн</v>
          </cell>
        </row>
        <row r="14">
          <cell r="N14">
            <v>35.64</v>
          </cell>
          <cell r="O14" t="str">
            <v>3юн</v>
          </cell>
        </row>
        <row r="15">
          <cell r="N15">
            <v>37.25</v>
          </cell>
          <cell r="O15" t="str">
            <v>б/р</v>
          </cell>
        </row>
      </sheetData>
      <sheetData sheetId="9">
        <row r="3">
          <cell r="M3">
            <v>0</v>
          </cell>
          <cell r="N3" t="str">
            <v/>
          </cell>
        </row>
        <row r="4">
          <cell r="M4">
            <v>45.12</v>
          </cell>
          <cell r="N4" t="str">
            <v>Рек. РБ</v>
          </cell>
        </row>
        <row r="5">
          <cell r="M5">
            <v>46.19</v>
          </cell>
          <cell r="N5" t="str">
            <v>Рек. РБ</v>
          </cell>
        </row>
        <row r="6">
          <cell r="M6">
            <v>47.31</v>
          </cell>
          <cell r="N6" t="str">
            <v>МС </v>
          </cell>
        </row>
        <row r="7">
          <cell r="M7">
            <v>48.55</v>
          </cell>
          <cell r="N7" t="str">
            <v>КМС</v>
          </cell>
        </row>
        <row r="8">
          <cell r="M8">
            <v>50.66</v>
          </cell>
          <cell r="N8">
            <v>1</v>
          </cell>
        </row>
        <row r="9">
          <cell r="M9">
            <v>53.16</v>
          </cell>
          <cell r="N9">
            <v>2</v>
          </cell>
        </row>
        <row r="10">
          <cell r="M10">
            <v>57.16</v>
          </cell>
          <cell r="N10">
            <v>3</v>
          </cell>
        </row>
        <row r="11">
          <cell r="M11" t="str">
            <v>1.00,00</v>
          </cell>
          <cell r="N11">
            <v>3</v>
          </cell>
        </row>
        <row r="12">
          <cell r="M12" t="str">
            <v>1.01,16</v>
          </cell>
          <cell r="N12" t="str">
            <v>1юн</v>
          </cell>
        </row>
        <row r="13">
          <cell r="M13" t="str">
            <v>1.06,16</v>
          </cell>
          <cell r="N13" t="str">
            <v>2юн</v>
          </cell>
        </row>
        <row r="14">
          <cell r="M14" t="str">
            <v>1.11,16</v>
          </cell>
          <cell r="N14" t="str">
            <v>3юн</v>
          </cell>
        </row>
        <row r="15">
          <cell r="M15" t="str">
            <v>1.16,16</v>
          </cell>
          <cell r="N15" t="str">
            <v>б/р</v>
          </cell>
        </row>
      </sheetData>
      <sheetData sheetId="10">
        <row r="3">
          <cell r="M3">
            <v>0</v>
          </cell>
          <cell r="N3" t="str">
            <v/>
          </cell>
        </row>
        <row r="4">
          <cell r="M4">
            <v>48.91</v>
          </cell>
          <cell r="N4" t="str">
            <v>Рек. РБ</v>
          </cell>
        </row>
        <row r="5">
          <cell r="M5">
            <v>50.56</v>
          </cell>
          <cell r="N5" t="str">
            <v>МСМК</v>
          </cell>
        </row>
        <row r="6">
          <cell r="M6">
            <v>52.55</v>
          </cell>
          <cell r="N6" t="str">
            <v>МС </v>
          </cell>
        </row>
        <row r="7">
          <cell r="M7">
            <v>55.25</v>
          </cell>
          <cell r="N7" t="str">
            <v>КМС</v>
          </cell>
        </row>
        <row r="8">
          <cell r="M8">
            <v>58.25</v>
          </cell>
          <cell r="N8">
            <v>1</v>
          </cell>
        </row>
        <row r="9">
          <cell r="M9" t="str">
            <v>1.02,25</v>
          </cell>
          <cell r="N9">
            <v>2</v>
          </cell>
        </row>
        <row r="10">
          <cell r="M10" t="str">
            <v>1.06,25</v>
          </cell>
          <cell r="N10">
            <v>3</v>
          </cell>
        </row>
        <row r="11">
          <cell r="M11" t="str">
            <v>1.11,25</v>
          </cell>
          <cell r="N11" t="str">
            <v>1юн</v>
          </cell>
        </row>
        <row r="12">
          <cell r="M12" t="str">
            <v>1.11,25</v>
          </cell>
          <cell r="N12" t="str">
            <v>2юн</v>
          </cell>
        </row>
        <row r="13">
          <cell r="M13" t="str">
            <v>1.23,25</v>
          </cell>
          <cell r="N13" t="str">
            <v>3юн</v>
          </cell>
        </row>
        <row r="14">
          <cell r="M14" t="str">
            <v>1.29,16</v>
          </cell>
          <cell r="N14" t="str">
            <v>б/р</v>
          </cell>
        </row>
      </sheetData>
      <sheetData sheetId="11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N7" t="str">
            <v>КМС</v>
          </cell>
        </row>
        <row r="8">
          <cell r="M8" t="str">
            <v>2.28,25</v>
          </cell>
          <cell r="N8">
            <v>1</v>
          </cell>
        </row>
        <row r="9">
          <cell r="M9" t="str">
            <v>2.36,25</v>
          </cell>
          <cell r="N9">
            <v>2</v>
          </cell>
        </row>
        <row r="10">
          <cell r="M10" t="str">
            <v>2.48,25</v>
          </cell>
          <cell r="N10">
            <v>3</v>
          </cell>
        </row>
        <row r="11">
          <cell r="M11" t="str">
            <v>3.00,25</v>
          </cell>
          <cell r="N11" t="str">
            <v>1юн</v>
          </cell>
        </row>
        <row r="12">
          <cell r="M12" t="str">
            <v>3.15,25</v>
          </cell>
          <cell r="N12" t="str">
            <v>2юн</v>
          </cell>
        </row>
        <row r="13">
          <cell r="M13" t="str">
            <v>3.35,25</v>
          </cell>
          <cell r="N13" t="str">
            <v>3юн</v>
          </cell>
        </row>
        <row r="14">
          <cell r="M14" t="str">
            <v>4.00,25</v>
          </cell>
          <cell r="N14" t="str">
            <v>б/р</v>
          </cell>
        </row>
      </sheetData>
      <sheetData sheetId="12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M7" t="str">
            <v>2.53,25</v>
          </cell>
          <cell r="N7">
            <v>1</v>
          </cell>
        </row>
        <row r="8">
          <cell r="M8" t="str">
            <v>3.05,25</v>
          </cell>
          <cell r="N8">
            <v>2</v>
          </cell>
        </row>
        <row r="9">
          <cell r="M9" t="str">
            <v>3.20,25</v>
          </cell>
          <cell r="N9">
            <v>3</v>
          </cell>
        </row>
        <row r="10">
          <cell r="M10" t="str">
            <v>3.40,25</v>
          </cell>
          <cell r="N10" t="str">
            <v>1юн</v>
          </cell>
        </row>
        <row r="11">
          <cell r="M11" t="str">
            <v>4.00,25</v>
          </cell>
          <cell r="N11" t="str">
            <v>2юн</v>
          </cell>
        </row>
        <row r="12">
          <cell r="M12" t="str">
            <v>4.20,25</v>
          </cell>
          <cell r="N12" t="str">
            <v>3юн</v>
          </cell>
        </row>
        <row r="13">
          <cell r="M13" t="str">
            <v>4.45,25</v>
          </cell>
          <cell r="N13" t="str">
            <v>б/р</v>
          </cell>
        </row>
      </sheetData>
      <sheetData sheetId="15">
        <row r="3">
          <cell r="M3">
            <v>0</v>
          </cell>
          <cell r="N3" t="str">
            <v/>
          </cell>
        </row>
        <row r="4">
          <cell r="M4" t="str">
            <v>7.40,00</v>
          </cell>
          <cell r="N4" t="str">
            <v>Рек. РБ</v>
          </cell>
        </row>
        <row r="5">
          <cell r="M5" t="str">
            <v>7.45,51</v>
          </cell>
          <cell r="N5" t="str">
            <v>МСМК</v>
          </cell>
        </row>
        <row r="6">
          <cell r="M6" t="str">
            <v>7.55,25</v>
          </cell>
          <cell r="N6" t="str">
            <v>МС </v>
          </cell>
        </row>
        <row r="7">
          <cell r="M7">
            <v>0.005648148148148148</v>
          </cell>
          <cell r="N7" t="str">
            <v>КМС</v>
          </cell>
        </row>
        <row r="8">
          <cell r="M8">
            <v>0.0059403935185185185</v>
          </cell>
          <cell r="N8">
            <v>1</v>
          </cell>
        </row>
        <row r="9">
          <cell r="M9">
            <v>0.006284722222222223</v>
          </cell>
          <cell r="N9">
            <v>2</v>
          </cell>
        </row>
        <row r="10">
          <cell r="M10">
            <v>0.0067476851851851856</v>
          </cell>
          <cell r="N10">
            <v>3</v>
          </cell>
        </row>
        <row r="11">
          <cell r="M11">
            <v>0.0072106481481481475</v>
          </cell>
          <cell r="N11" t="str">
            <v>1юн</v>
          </cell>
        </row>
        <row r="12">
          <cell r="M12">
            <v>0.007673611111111111</v>
          </cell>
          <cell r="N12" t="str">
            <v>2юн</v>
          </cell>
        </row>
        <row r="13">
          <cell r="M13">
            <v>0.008368055555555556</v>
          </cell>
          <cell r="N13" t="str">
            <v>3юн</v>
          </cell>
        </row>
        <row r="14">
          <cell r="M14">
            <v>0.009293981481481481</v>
          </cell>
          <cell r="N14" t="str">
            <v>б/р</v>
          </cell>
        </row>
      </sheetData>
      <sheetData sheetId="16">
        <row r="4">
          <cell r="M4">
            <v>0</v>
          </cell>
          <cell r="N4" t="str">
            <v/>
          </cell>
        </row>
        <row r="5">
          <cell r="M5" t="str">
            <v>7.40,00</v>
          </cell>
          <cell r="N5" t="str">
            <v>Рек. РБ</v>
          </cell>
        </row>
        <row r="6">
          <cell r="M6" t="str">
            <v>7.45,51</v>
          </cell>
          <cell r="N6" t="str">
            <v>МСМК</v>
          </cell>
        </row>
        <row r="7">
          <cell r="M7" t="str">
            <v>7.55,25</v>
          </cell>
          <cell r="N7" t="str">
            <v>МС </v>
          </cell>
        </row>
        <row r="8">
          <cell r="N8" t="str">
            <v>КМС</v>
          </cell>
        </row>
        <row r="9">
          <cell r="M9" t="str">
            <v>10.00,25</v>
          </cell>
          <cell r="N9">
            <v>1</v>
          </cell>
        </row>
        <row r="10">
          <cell r="M10" t="str">
            <v>10.43,25</v>
          </cell>
          <cell r="N10">
            <v>2</v>
          </cell>
        </row>
        <row r="11">
          <cell r="M11" t="str">
            <v>11.33,25</v>
          </cell>
          <cell r="N11">
            <v>3</v>
          </cell>
        </row>
        <row r="12">
          <cell r="M12" t="str">
            <v>12.33,25</v>
          </cell>
          <cell r="N12" t="str">
            <v>1юн</v>
          </cell>
        </row>
        <row r="13">
          <cell r="M13" t="str">
            <v>13.33,25</v>
          </cell>
          <cell r="N13" t="str">
            <v>2юн</v>
          </cell>
        </row>
        <row r="14">
          <cell r="M14" t="str">
            <v>14.33,25</v>
          </cell>
          <cell r="N14" t="str">
            <v>3юн</v>
          </cell>
        </row>
        <row r="15">
          <cell r="M15" t="str">
            <v>16.03,25</v>
          </cell>
          <cell r="N15" t="str">
            <v>б/р</v>
          </cell>
        </row>
      </sheetData>
      <sheetData sheetId="20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M6" t="str">
            <v>21.00,24</v>
          </cell>
          <cell r="N6" t="str">
            <v>МС </v>
          </cell>
        </row>
        <row r="7">
          <cell r="M7" t="str">
            <v>23.00,24</v>
          </cell>
          <cell r="N7" t="str">
            <v>КМС</v>
          </cell>
        </row>
        <row r="8">
          <cell r="M8" t="str">
            <v>24.30,24</v>
          </cell>
          <cell r="N8">
            <v>1</v>
          </cell>
        </row>
        <row r="9">
          <cell r="M9" t="str">
            <v>26.00,24</v>
          </cell>
          <cell r="N9">
            <v>2</v>
          </cell>
        </row>
        <row r="10">
          <cell r="M10" t="str">
            <v>28.00,24</v>
          </cell>
          <cell r="N10">
            <v>3</v>
          </cell>
        </row>
        <row r="11">
          <cell r="M11" t="str">
            <v>30.30,24</v>
          </cell>
          <cell r="N11" t="str">
            <v>1юн</v>
          </cell>
        </row>
        <row r="12">
          <cell r="M12" t="str">
            <v>33.00,24</v>
          </cell>
          <cell r="N12" t="str">
            <v>2юн</v>
          </cell>
        </row>
        <row r="13">
          <cell r="M13" t="str">
            <v>35.30,24</v>
          </cell>
          <cell r="N13" t="str">
            <v>3юн</v>
          </cell>
        </row>
      </sheetData>
      <sheetData sheetId="21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</v>
          </cell>
          <cell r="P5" t="str">
            <v>3юн</v>
          </cell>
        </row>
        <row r="6">
          <cell r="O6">
            <v>10</v>
          </cell>
          <cell r="P6" t="str">
            <v>2юн</v>
          </cell>
        </row>
        <row r="7">
          <cell r="O7">
            <v>12</v>
          </cell>
          <cell r="P7">
            <v>3</v>
          </cell>
        </row>
        <row r="8">
          <cell r="O8">
            <v>11</v>
          </cell>
          <cell r="P8" t="str">
            <v>1юн</v>
          </cell>
        </row>
        <row r="9">
          <cell r="O9">
            <v>13</v>
          </cell>
          <cell r="P9">
            <v>2</v>
          </cell>
        </row>
        <row r="10">
          <cell r="O10">
            <v>14</v>
          </cell>
          <cell r="P10">
            <v>1</v>
          </cell>
        </row>
        <row r="11">
          <cell r="O11">
            <v>15</v>
          </cell>
          <cell r="P11" t="str">
            <v>КМС</v>
          </cell>
        </row>
        <row r="12">
          <cell r="O12">
            <v>16</v>
          </cell>
          <cell r="P12" t="str">
            <v>МС</v>
          </cell>
        </row>
        <row r="13">
          <cell r="O13">
            <v>17</v>
          </cell>
          <cell r="P13" t="str">
            <v>МСМК</v>
          </cell>
        </row>
        <row r="14">
          <cell r="O14">
            <v>17.39</v>
          </cell>
          <cell r="P14" t="str">
            <v>Рек. РБ</v>
          </cell>
        </row>
      </sheetData>
      <sheetData sheetId="22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8.5</v>
          </cell>
          <cell r="P5" t="str">
            <v>3юн</v>
          </cell>
        </row>
        <row r="6">
          <cell r="O6">
            <v>9</v>
          </cell>
          <cell r="P6" t="str">
            <v>2юн</v>
          </cell>
        </row>
        <row r="7">
          <cell r="O7">
            <v>9.8</v>
          </cell>
          <cell r="P7" t="str">
            <v>1юн</v>
          </cell>
        </row>
        <row r="8">
          <cell r="O8">
            <v>10.4</v>
          </cell>
          <cell r="P8">
            <v>3</v>
          </cell>
        </row>
        <row r="9">
          <cell r="O9">
            <v>11.2</v>
          </cell>
          <cell r="P9">
            <v>2</v>
          </cell>
        </row>
        <row r="10">
          <cell r="O10">
            <v>12</v>
          </cell>
          <cell r="P10">
            <v>1</v>
          </cell>
        </row>
        <row r="11">
          <cell r="O11">
            <v>12.9</v>
          </cell>
          <cell r="P11" t="str">
            <v>КМС</v>
          </cell>
        </row>
        <row r="12">
          <cell r="O12">
            <v>13.5</v>
          </cell>
          <cell r="P12" t="str">
            <v>МС</v>
          </cell>
        </row>
      </sheetData>
      <sheetData sheetId="23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3.6</v>
          </cell>
          <cell r="P5" t="str">
            <v>3юн</v>
          </cell>
        </row>
        <row r="6">
          <cell r="O6">
            <v>4.2</v>
          </cell>
          <cell r="P6" t="str">
            <v>2юн</v>
          </cell>
        </row>
        <row r="7">
          <cell r="O7">
            <v>5</v>
          </cell>
          <cell r="P7" t="str">
            <v>1юн</v>
          </cell>
        </row>
        <row r="8">
          <cell r="O8">
            <v>5.6</v>
          </cell>
          <cell r="P8">
            <v>3</v>
          </cell>
        </row>
        <row r="9">
          <cell r="O9">
            <v>6.2</v>
          </cell>
          <cell r="P9">
            <v>2</v>
          </cell>
        </row>
        <row r="10">
          <cell r="O10">
            <v>6.7</v>
          </cell>
          <cell r="P10">
            <v>1</v>
          </cell>
        </row>
        <row r="11">
          <cell r="O11">
            <v>7.1</v>
          </cell>
          <cell r="P11" t="str">
            <v>КМС</v>
          </cell>
        </row>
        <row r="12">
          <cell r="O12">
            <v>7.6</v>
          </cell>
          <cell r="P12" t="str">
            <v>МС</v>
          </cell>
        </row>
        <row r="13">
          <cell r="O13">
            <v>8.05</v>
          </cell>
          <cell r="P13" t="str">
            <v>МСМК</v>
          </cell>
        </row>
        <row r="14">
          <cell r="O14">
            <v>8.1</v>
          </cell>
          <cell r="P14" t="str">
            <v>Рек. РБ</v>
          </cell>
        </row>
      </sheetData>
      <sheetData sheetId="24">
        <row r="4">
          <cell r="O4">
            <v>0</v>
          </cell>
          <cell r="P4" t="str">
            <v/>
          </cell>
        </row>
        <row r="8">
          <cell r="O8">
            <v>1</v>
          </cell>
          <cell r="P8" t="str">
            <v>б/р</v>
          </cell>
        </row>
        <row r="9">
          <cell r="O9">
            <v>3.4</v>
          </cell>
          <cell r="P9" t="str">
            <v>3юн</v>
          </cell>
        </row>
        <row r="10">
          <cell r="O10">
            <v>3.8</v>
          </cell>
          <cell r="P10" t="str">
            <v>2юн</v>
          </cell>
        </row>
        <row r="11">
          <cell r="O11">
            <v>4.2</v>
          </cell>
          <cell r="P11" t="str">
            <v>1юн</v>
          </cell>
        </row>
        <row r="12">
          <cell r="O12">
            <v>4.6</v>
          </cell>
          <cell r="P12">
            <v>3</v>
          </cell>
        </row>
        <row r="13">
          <cell r="O13">
            <v>5.1</v>
          </cell>
          <cell r="P13">
            <v>2</v>
          </cell>
        </row>
        <row r="14">
          <cell r="O14">
            <v>5.5</v>
          </cell>
          <cell r="P14">
            <v>1</v>
          </cell>
        </row>
        <row r="15">
          <cell r="O15">
            <v>5.9</v>
          </cell>
          <cell r="P15" t="str">
            <v>КМС</v>
          </cell>
        </row>
        <row r="16">
          <cell r="O16">
            <v>6.3</v>
          </cell>
          <cell r="P16" t="str">
            <v>МС</v>
          </cell>
        </row>
      </sheetData>
      <sheetData sheetId="25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9.5</v>
          </cell>
          <cell r="P5" t="str">
            <v>2юн</v>
          </cell>
        </row>
        <row r="6">
          <cell r="O6">
            <v>11</v>
          </cell>
          <cell r="P6" t="str">
            <v>1юн</v>
          </cell>
        </row>
        <row r="7">
          <cell r="O7">
            <v>12.3</v>
          </cell>
          <cell r="P7">
            <v>3</v>
          </cell>
        </row>
        <row r="8">
          <cell r="O8">
            <v>14.4</v>
          </cell>
          <cell r="P8">
            <v>2</v>
          </cell>
        </row>
        <row r="9">
          <cell r="O9">
            <v>16.6</v>
          </cell>
          <cell r="P9">
            <v>1</v>
          </cell>
        </row>
        <row r="10">
          <cell r="O10">
            <v>18.4</v>
          </cell>
          <cell r="P10" t="str">
            <v>Рек РБ</v>
          </cell>
        </row>
        <row r="11">
          <cell r="O11">
            <v>19.91</v>
          </cell>
        </row>
      </sheetData>
      <sheetData sheetId="26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6.5</v>
          </cell>
          <cell r="P5" t="str">
            <v>3юн</v>
          </cell>
        </row>
        <row r="6">
          <cell r="O6">
            <v>7.5</v>
          </cell>
          <cell r="P6" t="str">
            <v>2юн</v>
          </cell>
        </row>
        <row r="7">
          <cell r="O7">
            <v>8</v>
          </cell>
          <cell r="P7" t="str">
            <v>1юн</v>
          </cell>
        </row>
        <row r="8">
          <cell r="O8">
            <v>9.5</v>
          </cell>
          <cell r="P8">
            <v>3</v>
          </cell>
        </row>
        <row r="9">
          <cell r="O9">
            <v>11</v>
          </cell>
          <cell r="P9">
            <v>2</v>
          </cell>
        </row>
        <row r="10">
          <cell r="O10">
            <v>13</v>
          </cell>
          <cell r="P10">
            <v>1</v>
          </cell>
        </row>
        <row r="11">
          <cell r="O11">
            <v>19</v>
          </cell>
          <cell r="P11" t="str">
            <v>КМС</v>
          </cell>
        </row>
        <row r="12">
          <cell r="P12" t="str">
            <v>МС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16"/>
  <sheetViews>
    <sheetView view="pageBreakPreview" zoomScale="70" zoomScaleSheetLayoutView="70" zoomScalePageLayoutView="0" workbookViewId="0" topLeftCell="A1">
      <selection activeCell="V55" sqref="V55"/>
    </sheetView>
  </sheetViews>
  <sheetFormatPr defaultColWidth="9.140625" defaultRowHeight="15"/>
  <cols>
    <col min="1" max="1" width="3.140625" style="22" bestFit="1" customWidth="1"/>
    <col min="2" max="2" width="5.421875" style="23" customWidth="1"/>
    <col min="3" max="3" width="24.28125" style="23" bestFit="1" customWidth="1"/>
    <col min="4" max="4" width="16.140625" style="24" customWidth="1"/>
    <col min="5" max="5" width="5.421875" style="22" customWidth="1"/>
    <col min="6" max="6" width="14.140625" style="22" customWidth="1"/>
    <col min="7" max="7" width="7.140625" style="25" customWidth="1"/>
    <col min="8" max="16384" width="9.140625" style="5" customWidth="1"/>
  </cols>
  <sheetData>
    <row r="1" spans="1:7" ht="33" customHeight="1">
      <c r="A1" s="1"/>
      <c r="B1" s="2"/>
      <c r="C1" s="3" t="s">
        <v>0</v>
      </c>
      <c r="D1" s="359" t="s">
        <v>1</v>
      </c>
      <c r="E1" s="359"/>
      <c r="F1" s="359"/>
      <c r="G1" s="4"/>
    </row>
    <row r="2" spans="1:7" ht="101.25">
      <c r="A2" s="6" t="s">
        <v>2</v>
      </c>
      <c r="B2" s="7" t="s">
        <v>3</v>
      </c>
      <c r="C2" s="8" t="s">
        <v>4</v>
      </c>
      <c r="D2" s="8" t="s">
        <v>5</v>
      </c>
      <c r="E2" s="9" t="s">
        <v>6</v>
      </c>
      <c r="F2" s="10" t="s">
        <v>7</v>
      </c>
      <c r="G2" s="11" t="s">
        <v>8</v>
      </c>
    </row>
    <row r="3" spans="1:7" ht="66">
      <c r="A3" s="12"/>
      <c r="B3" s="13" t="s">
        <v>9</v>
      </c>
      <c r="C3" s="14" t="s">
        <v>10</v>
      </c>
      <c r="D3" s="13" t="s">
        <v>11</v>
      </c>
      <c r="E3" s="15" t="s">
        <v>12</v>
      </c>
      <c r="F3" s="15" t="s">
        <v>13</v>
      </c>
      <c r="G3" s="16">
        <v>2</v>
      </c>
    </row>
    <row r="4" spans="1:7" ht="66">
      <c r="A4" s="17"/>
      <c r="B4" s="13" t="s">
        <v>14</v>
      </c>
      <c r="C4" s="14" t="s">
        <v>15</v>
      </c>
      <c r="D4" s="13" t="s">
        <v>16</v>
      </c>
      <c r="E4" s="18" t="s">
        <v>17</v>
      </c>
      <c r="F4" s="18" t="s">
        <v>18</v>
      </c>
      <c r="G4" s="19">
        <v>2</v>
      </c>
    </row>
    <row r="5" spans="1:7" ht="66">
      <c r="A5" s="17"/>
      <c r="B5" s="13" t="s">
        <v>19</v>
      </c>
      <c r="C5" s="14" t="s">
        <v>20</v>
      </c>
      <c r="D5" s="13" t="s">
        <v>21</v>
      </c>
      <c r="E5" s="18" t="s">
        <v>22</v>
      </c>
      <c r="F5" s="18" t="s">
        <v>23</v>
      </c>
      <c r="G5" s="19">
        <v>3</v>
      </c>
    </row>
    <row r="6" spans="1:7" ht="66">
      <c r="A6" s="17"/>
      <c r="B6" s="13" t="s">
        <v>24</v>
      </c>
      <c r="C6" s="14" t="s">
        <v>25</v>
      </c>
      <c r="D6" s="13" t="s">
        <v>26</v>
      </c>
      <c r="E6" s="18" t="s">
        <v>27</v>
      </c>
      <c r="F6" s="20" t="s">
        <v>28</v>
      </c>
      <c r="G6" s="19">
        <v>3</v>
      </c>
    </row>
    <row r="7" spans="1:7" ht="66">
      <c r="A7" s="17"/>
      <c r="B7" s="13" t="s">
        <v>29</v>
      </c>
      <c r="C7" s="14" t="s">
        <v>30</v>
      </c>
      <c r="D7" s="13" t="s">
        <v>31</v>
      </c>
      <c r="E7" s="18" t="s">
        <v>32</v>
      </c>
      <c r="F7" s="18" t="s">
        <v>33</v>
      </c>
      <c r="G7" s="19">
        <v>3</v>
      </c>
    </row>
    <row r="8" spans="1:7" ht="66">
      <c r="A8" s="17"/>
      <c r="B8" s="13" t="s">
        <v>34</v>
      </c>
      <c r="C8" s="14" t="s">
        <v>35</v>
      </c>
      <c r="D8" s="13" t="s">
        <v>36</v>
      </c>
      <c r="E8" s="18" t="s">
        <v>37</v>
      </c>
      <c r="F8" s="18" t="s">
        <v>38</v>
      </c>
      <c r="G8" s="19">
        <v>3</v>
      </c>
    </row>
    <row r="9" spans="1:7" ht="66">
      <c r="A9" s="17"/>
      <c r="B9" s="13" t="s">
        <v>39</v>
      </c>
      <c r="C9" s="14" t="s">
        <v>40</v>
      </c>
      <c r="D9" s="13" t="s">
        <v>41</v>
      </c>
      <c r="E9" s="18" t="s">
        <v>42</v>
      </c>
      <c r="F9" s="18" t="s">
        <v>43</v>
      </c>
      <c r="G9" s="19" t="s">
        <v>44</v>
      </c>
    </row>
    <row r="10" spans="1:7" ht="66">
      <c r="A10" s="17"/>
      <c r="B10" s="13" t="s">
        <v>45</v>
      </c>
      <c r="C10" s="14" t="s">
        <v>46</v>
      </c>
      <c r="D10" s="13" t="s">
        <v>47</v>
      </c>
      <c r="E10" s="18" t="s">
        <v>48</v>
      </c>
      <c r="F10" s="18" t="s">
        <v>49</v>
      </c>
      <c r="G10" s="19" t="s">
        <v>44</v>
      </c>
    </row>
    <row r="11" spans="1:7" ht="66">
      <c r="A11" s="17"/>
      <c r="B11" s="13" t="s">
        <v>50</v>
      </c>
      <c r="C11" s="14" t="s">
        <v>51</v>
      </c>
      <c r="D11" s="13" t="s">
        <v>52</v>
      </c>
      <c r="E11" s="18" t="s">
        <v>53</v>
      </c>
      <c r="F11" s="21" t="s">
        <v>54</v>
      </c>
      <c r="G11" s="19" t="s">
        <v>44</v>
      </c>
    </row>
    <row r="12" spans="1:7" ht="66">
      <c r="A12" s="17"/>
      <c r="B12" s="13" t="s">
        <v>55</v>
      </c>
      <c r="C12" s="14" t="s">
        <v>56</v>
      </c>
      <c r="D12" s="13" t="s">
        <v>57</v>
      </c>
      <c r="E12" s="18" t="s">
        <v>58</v>
      </c>
      <c r="F12" s="18" t="s">
        <v>59</v>
      </c>
      <c r="G12" s="19" t="s">
        <v>44</v>
      </c>
    </row>
    <row r="13" spans="1:7" ht="66">
      <c r="A13" s="17"/>
      <c r="B13" s="13" t="s">
        <v>60</v>
      </c>
      <c r="C13" s="14" t="s">
        <v>61</v>
      </c>
      <c r="D13" s="13" t="s">
        <v>62</v>
      </c>
      <c r="E13" s="18" t="s">
        <v>63</v>
      </c>
      <c r="F13" s="18" t="s">
        <v>64</v>
      </c>
      <c r="G13" s="19" t="s">
        <v>44</v>
      </c>
    </row>
    <row r="14" spans="1:7" ht="66">
      <c r="A14" s="17"/>
      <c r="B14" s="13" t="s">
        <v>65</v>
      </c>
      <c r="C14" s="14" t="s">
        <v>66</v>
      </c>
      <c r="D14" s="13" t="s">
        <v>67</v>
      </c>
      <c r="E14" s="18" t="s">
        <v>68</v>
      </c>
      <c r="F14" s="18" t="s">
        <v>69</v>
      </c>
      <c r="G14" s="19" t="s">
        <v>44</v>
      </c>
    </row>
    <row r="15" spans="1:7" ht="66">
      <c r="A15" s="17"/>
      <c r="B15" s="13" t="s">
        <v>70</v>
      </c>
      <c r="C15" s="14" t="s">
        <v>71</v>
      </c>
      <c r="D15" s="13" t="s">
        <v>11</v>
      </c>
      <c r="E15" s="18" t="s">
        <v>72</v>
      </c>
      <c r="F15" s="18" t="s">
        <v>73</v>
      </c>
      <c r="G15" s="19">
        <v>2</v>
      </c>
    </row>
    <row r="16" spans="1:7" ht="16.5">
      <c r="A16" s="17"/>
      <c r="B16" s="13"/>
      <c r="C16" s="14"/>
      <c r="D16" s="13"/>
      <c r="E16" s="18"/>
      <c r="F16" s="18"/>
      <c r="G16" s="19"/>
    </row>
  </sheetData>
  <sheetProtection/>
  <mergeCells count="1">
    <mergeCell ref="D1:F1"/>
  </mergeCells>
  <printOptions horizontalCentered="1"/>
  <pageMargins left="0.31496062992125984" right="0.31496062992125984" top="0.910625" bottom="0.5511811023622047" header="0.31496062992125984" footer="0.31496062992125984"/>
  <pageSetup horizontalDpi="600" verticalDpi="600" orientation="portrait" paperSize="9" scale="74" r:id="rId1"/>
  <headerFooter>
    <oddHeader>&amp;L
&amp;"-,полужирный курсив"&amp;14&amp;A&amp;CУПРАВЛЕНИЕ ФИЗИЧЕСКОЙ КУЛЬТУРЫ, СПОРТА И ТУРИЗМА ГРОДНЕНСКОГО ОБЛИСПОЛКОМА
&amp;14СПАРТАКИАДА ДЮСШ ОБЛАСТИ ПО ЛЕГКОЙ АТЛЕТИКЕ (1995-96 ггр.)&amp;R
26-27 апреля 2012 г.
г.Гродно ЦСК "Неман"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G10"/>
  <sheetViews>
    <sheetView view="pageBreakPreview" zoomScale="70" zoomScaleSheetLayoutView="70" zoomScalePageLayoutView="0" workbookViewId="0" topLeftCell="A1">
      <selection activeCell="V55" sqref="V55"/>
    </sheetView>
  </sheetViews>
  <sheetFormatPr defaultColWidth="9.140625" defaultRowHeight="15"/>
  <cols>
    <col min="1" max="1" width="3.140625" style="22" bestFit="1" customWidth="1"/>
    <col min="2" max="2" width="5.421875" style="23" customWidth="1"/>
    <col min="3" max="3" width="24.28125" style="23" bestFit="1" customWidth="1"/>
    <col min="4" max="4" width="16.140625" style="24" customWidth="1"/>
    <col min="5" max="5" width="5.421875" style="22" customWidth="1"/>
    <col min="6" max="6" width="14.140625" style="22" customWidth="1"/>
    <col min="7" max="7" width="7.140625" style="25" customWidth="1"/>
    <col min="8" max="16384" width="9.140625" style="5" customWidth="1"/>
  </cols>
  <sheetData>
    <row r="1" spans="1:7" ht="33" customHeight="1">
      <c r="A1" s="1"/>
      <c r="B1" s="2"/>
      <c r="C1" s="3" t="s">
        <v>74</v>
      </c>
      <c r="D1" s="359" t="s">
        <v>1</v>
      </c>
      <c r="E1" s="359"/>
      <c r="F1" s="359"/>
      <c r="G1" s="4"/>
    </row>
    <row r="2" spans="1:7" ht="101.25">
      <c r="A2" s="6" t="s">
        <v>2</v>
      </c>
      <c r="B2" s="7" t="s">
        <v>3</v>
      </c>
      <c r="C2" s="8" t="s">
        <v>4</v>
      </c>
      <c r="D2" s="8" t="s">
        <v>5</v>
      </c>
      <c r="E2" s="9" t="s">
        <v>6</v>
      </c>
      <c r="F2" s="10" t="s">
        <v>7</v>
      </c>
      <c r="G2" s="11" t="s">
        <v>8</v>
      </c>
    </row>
    <row r="3" spans="1:7" ht="82.5">
      <c r="A3" s="26">
        <v>1</v>
      </c>
      <c r="B3" s="13" t="s">
        <v>75</v>
      </c>
      <c r="C3" s="14" t="s">
        <v>76</v>
      </c>
      <c r="D3" s="13" t="s">
        <v>77</v>
      </c>
      <c r="E3" s="15" t="s">
        <v>12</v>
      </c>
      <c r="F3" s="27" t="s">
        <v>78</v>
      </c>
      <c r="G3" s="16">
        <v>2</v>
      </c>
    </row>
    <row r="4" spans="1:7" ht="66">
      <c r="A4" s="28">
        <v>2</v>
      </c>
      <c r="B4" s="13" t="s">
        <v>79</v>
      </c>
      <c r="C4" s="14" t="s">
        <v>80</v>
      </c>
      <c r="D4" s="13" t="s">
        <v>67</v>
      </c>
      <c r="E4" s="18" t="s">
        <v>17</v>
      </c>
      <c r="F4" s="29" t="s">
        <v>81</v>
      </c>
      <c r="G4" s="19" t="s">
        <v>44</v>
      </c>
    </row>
    <row r="5" spans="1:7" ht="66">
      <c r="A5" s="28">
        <v>3</v>
      </c>
      <c r="B5" s="13" t="s">
        <v>82</v>
      </c>
      <c r="C5" s="14" t="s">
        <v>83</v>
      </c>
      <c r="D5" s="13" t="s">
        <v>84</v>
      </c>
      <c r="E5" s="18" t="s">
        <v>22</v>
      </c>
      <c r="F5" s="29" t="s">
        <v>85</v>
      </c>
      <c r="G5" s="19" t="s">
        <v>44</v>
      </c>
    </row>
    <row r="6" spans="1:7" ht="66">
      <c r="A6" s="28">
        <v>4</v>
      </c>
      <c r="B6" s="13" t="s">
        <v>86</v>
      </c>
      <c r="C6" s="14" t="s">
        <v>87</v>
      </c>
      <c r="D6" s="13" t="s">
        <v>88</v>
      </c>
      <c r="E6" s="18" t="s">
        <v>27</v>
      </c>
      <c r="F6" s="29" t="s">
        <v>89</v>
      </c>
      <c r="G6" s="19" t="s">
        <v>44</v>
      </c>
    </row>
    <row r="7" spans="1:7" ht="66">
      <c r="A7" s="28">
        <v>5</v>
      </c>
      <c r="B7" s="13" t="s">
        <v>90</v>
      </c>
      <c r="C7" s="14" t="s">
        <v>91</v>
      </c>
      <c r="D7" s="13" t="s">
        <v>26</v>
      </c>
      <c r="E7" s="18" t="s">
        <v>32</v>
      </c>
      <c r="F7" s="29" t="s">
        <v>92</v>
      </c>
      <c r="G7" s="19" t="s">
        <v>93</v>
      </c>
    </row>
    <row r="8" spans="1:7" ht="66">
      <c r="A8" s="17"/>
      <c r="B8" s="13">
        <v>217</v>
      </c>
      <c r="C8" s="14" t="s">
        <v>94</v>
      </c>
      <c r="D8" s="13" t="s">
        <v>95</v>
      </c>
      <c r="E8" s="18"/>
      <c r="F8" s="29"/>
      <c r="G8" s="19"/>
    </row>
    <row r="9" spans="1:7" ht="16.5">
      <c r="A9" s="17"/>
      <c r="B9" s="13"/>
      <c r="C9" s="14"/>
      <c r="D9" s="13"/>
      <c r="E9" s="18"/>
      <c r="F9" s="18"/>
      <c r="G9" s="19"/>
    </row>
    <row r="10" spans="1:7" ht="16.5">
      <c r="A10" s="17"/>
      <c r="B10" s="13"/>
      <c r="C10" s="14"/>
      <c r="D10" s="13"/>
      <c r="E10" s="18"/>
      <c r="F10" s="18"/>
      <c r="G10" s="19"/>
    </row>
  </sheetData>
  <sheetProtection/>
  <mergeCells count="1">
    <mergeCell ref="D1:F1"/>
  </mergeCells>
  <printOptions horizontalCentered="1"/>
  <pageMargins left="0.31496062992125984" right="0.31496062992125984" top="0.910625" bottom="0.5511811023622047" header="0.31496062992125984" footer="0.31496062992125984"/>
  <pageSetup horizontalDpi="600" verticalDpi="600" orientation="portrait" paperSize="9" scale="94" r:id="rId1"/>
  <headerFooter>
    <oddHeader>&amp;L
&amp;"-,полужирный курсив"&amp;14&amp;A&amp;CУПРАВЛЕНИЕ ФИЗИЧЕСКОЙ КУЛЬТУРЫ, СПОРТА И ТУРИЗМА ГРОДНЕНСКОГО ОБЛИСПОЛКОМА
&amp;14СПАРТАКИАДА ДЮСШ ОБЛАСТИ ПО ЛЕГКОЙ АТЛЕТИКЕ (1995-96 ггр.)&amp;R
26-27 апреля 2012 г.
г.Гродно ЦСК "Неман"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50"/>
  <sheetViews>
    <sheetView tabSelected="1" view="pageBreakPreview" zoomScale="80" zoomScaleNormal="80" zoomScaleSheetLayoutView="80" zoomScalePageLayoutView="0" workbookViewId="0" topLeftCell="A1">
      <selection activeCell="W28" sqref="W28"/>
    </sheetView>
  </sheetViews>
  <sheetFormatPr defaultColWidth="9.140625" defaultRowHeight="15"/>
  <cols>
    <col min="1" max="1" width="4.00390625" style="357" customWidth="1"/>
    <col min="2" max="2" width="4.7109375" style="357" customWidth="1"/>
    <col min="3" max="3" width="20.421875" style="22" customWidth="1"/>
    <col min="4" max="4" width="12.28125" style="358" customWidth="1"/>
    <col min="5" max="5" width="11.421875" style="22" customWidth="1"/>
    <col min="6" max="6" width="10.57421875" style="22" customWidth="1"/>
    <col min="7" max="20" width="4.28125" style="357" customWidth="1"/>
    <col min="21" max="21" width="5.8515625" style="25" customWidth="1"/>
    <col min="22" max="22" width="4.421875" style="22" customWidth="1"/>
    <col min="23" max="23" width="3.00390625" style="22" bestFit="1" customWidth="1"/>
    <col min="24" max="24" width="21.8515625" style="22" customWidth="1"/>
    <col min="25" max="16384" width="9.140625" style="5" customWidth="1"/>
  </cols>
  <sheetData>
    <row r="1" spans="1:24" ht="14.25" customHeight="1">
      <c r="A1" s="407" t="s">
        <v>96</v>
      </c>
      <c r="B1" s="392" t="s">
        <v>97</v>
      </c>
      <c r="C1" s="408" t="s">
        <v>1083</v>
      </c>
      <c r="D1" s="410" t="s">
        <v>1084</v>
      </c>
      <c r="E1" s="411" t="s">
        <v>100</v>
      </c>
      <c r="F1" s="412" t="s">
        <v>101</v>
      </c>
      <c r="G1" s="394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6"/>
      <c r="U1" s="400" t="s">
        <v>103</v>
      </c>
      <c r="V1" s="402" t="s">
        <v>104</v>
      </c>
      <c r="W1" s="404" t="s">
        <v>6</v>
      </c>
      <c r="X1" s="405" t="s">
        <v>1085</v>
      </c>
    </row>
    <row r="2" spans="1:24" ht="24.75" customHeight="1">
      <c r="A2" s="371"/>
      <c r="B2" s="386"/>
      <c r="C2" s="409"/>
      <c r="D2" s="387"/>
      <c r="E2" s="388"/>
      <c r="F2" s="381"/>
      <c r="G2" s="397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9"/>
      <c r="U2" s="401"/>
      <c r="V2" s="403"/>
      <c r="W2" s="391"/>
      <c r="X2" s="406"/>
    </row>
    <row r="3" spans="1:24" ht="14.25" customHeight="1">
      <c r="A3" s="269"/>
      <c r="B3" s="270"/>
      <c r="C3" s="368" t="s">
        <v>1086</v>
      </c>
      <c r="D3" s="369"/>
      <c r="E3" s="271"/>
      <c r="F3" s="270"/>
      <c r="G3" s="270"/>
      <c r="H3" s="270"/>
      <c r="I3" s="270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2"/>
      <c r="V3" s="273"/>
      <c r="W3" s="271"/>
      <c r="X3" s="274"/>
    </row>
    <row r="4" spans="1:24" ht="14.25" customHeight="1">
      <c r="A4" s="372" t="s">
        <v>96</v>
      </c>
      <c r="B4" s="386" t="s">
        <v>97</v>
      </c>
      <c r="C4" s="362"/>
      <c r="D4" s="387"/>
      <c r="E4" s="388"/>
      <c r="F4" s="381"/>
      <c r="G4" s="362" t="s">
        <v>1087</v>
      </c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0"/>
      <c r="V4" s="362"/>
      <c r="W4" s="364"/>
      <c r="X4" s="366"/>
    </row>
    <row r="5" spans="1:24" ht="14.25" customHeight="1">
      <c r="A5" s="393"/>
      <c r="B5" s="374"/>
      <c r="C5" s="363"/>
      <c r="D5" s="376"/>
      <c r="E5" s="378"/>
      <c r="F5" s="380"/>
      <c r="G5" s="275" t="s">
        <v>1088</v>
      </c>
      <c r="H5" s="275" t="s">
        <v>1089</v>
      </c>
      <c r="I5" s="275" t="s">
        <v>1090</v>
      </c>
      <c r="J5" s="275"/>
      <c r="K5" s="275"/>
      <c r="L5" s="275"/>
      <c r="M5" s="276"/>
      <c r="N5" s="275"/>
      <c r="O5" s="275"/>
      <c r="P5" s="275"/>
      <c r="Q5" s="275"/>
      <c r="R5" s="275"/>
      <c r="S5" s="275"/>
      <c r="T5" s="275"/>
      <c r="U5" s="361"/>
      <c r="V5" s="363"/>
      <c r="W5" s="365"/>
      <c r="X5" s="367"/>
    </row>
    <row r="6" spans="1:24" ht="14.25" customHeight="1">
      <c r="A6" s="277">
        <v>1</v>
      </c>
      <c r="B6" s="278">
        <v>5</v>
      </c>
      <c r="C6" s="279" t="s">
        <v>1091</v>
      </c>
      <c r="D6" s="280">
        <v>34340</v>
      </c>
      <c r="E6" s="281" t="s">
        <v>255</v>
      </c>
      <c r="F6" s="282" t="s">
        <v>464</v>
      </c>
      <c r="G6" s="283" t="s">
        <v>1092</v>
      </c>
      <c r="H6" s="284" t="s">
        <v>1092</v>
      </c>
      <c r="I6" s="285" t="s">
        <v>1093</v>
      </c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7">
        <v>440</v>
      </c>
      <c r="V6" s="288" t="str">
        <f>IF(U6&gt;=460,"КМС",IF(U6&gt;=420,"1",IF(U6&gt;=360,"2",IF(U6&gt;=300,"3",IF(U6&gt;=280,"1юн.",IF(U6&gt;=240,"2юн.",IF(U6&gt;=200,"3юн.",IF(U6&lt;200,"б/р"))))))))</f>
        <v>1</v>
      </c>
      <c r="W6" s="289" t="s">
        <v>199</v>
      </c>
      <c r="X6" s="290" t="s">
        <v>1094</v>
      </c>
    </row>
    <row r="7" spans="1:27" ht="14.25" customHeight="1">
      <c r="A7" s="269"/>
      <c r="B7" s="270"/>
      <c r="C7" s="368" t="s">
        <v>1095</v>
      </c>
      <c r="D7" s="369"/>
      <c r="E7" s="271"/>
      <c r="F7" s="270"/>
      <c r="G7" s="270"/>
      <c r="H7" s="270"/>
      <c r="I7" s="270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2"/>
      <c r="V7" s="273"/>
      <c r="W7" s="271"/>
      <c r="X7" s="274"/>
      <c r="Z7" s="70"/>
      <c r="AA7" s="56"/>
    </row>
    <row r="8" spans="1:27" ht="14.25" customHeight="1">
      <c r="A8" s="372" t="s">
        <v>96</v>
      </c>
      <c r="B8" s="386" t="s">
        <v>97</v>
      </c>
      <c r="C8" s="362"/>
      <c r="D8" s="387"/>
      <c r="E8" s="388"/>
      <c r="F8" s="381"/>
      <c r="G8" s="362" t="s">
        <v>1087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0"/>
      <c r="V8" s="362"/>
      <c r="W8" s="364"/>
      <c r="X8" s="366"/>
      <c r="Z8" s="70"/>
      <c r="AA8" s="56"/>
    </row>
    <row r="9" spans="1:27" ht="14.25" customHeight="1">
      <c r="A9" s="393"/>
      <c r="B9" s="374"/>
      <c r="C9" s="363"/>
      <c r="D9" s="376"/>
      <c r="E9" s="378"/>
      <c r="F9" s="380"/>
      <c r="G9" s="275" t="s">
        <v>1096</v>
      </c>
      <c r="H9" s="275" t="s">
        <v>1097</v>
      </c>
      <c r="I9" s="275" t="s">
        <v>1098</v>
      </c>
      <c r="J9" s="275" t="s">
        <v>1099</v>
      </c>
      <c r="K9" s="275" t="s">
        <v>1100</v>
      </c>
      <c r="L9" s="275" t="s">
        <v>1101</v>
      </c>
      <c r="M9" s="276">
        <v>420</v>
      </c>
      <c r="N9" s="275" t="s">
        <v>1089</v>
      </c>
      <c r="O9" s="275"/>
      <c r="P9" s="275"/>
      <c r="Q9" s="275"/>
      <c r="R9" s="275"/>
      <c r="S9" s="275"/>
      <c r="T9" s="275"/>
      <c r="U9" s="361"/>
      <c r="V9" s="363"/>
      <c r="W9" s="365"/>
      <c r="X9" s="367"/>
      <c r="Z9" s="70"/>
      <c r="AA9" s="56"/>
    </row>
    <row r="10" spans="1:27" ht="14.25" customHeight="1">
      <c r="A10" s="291">
        <v>1</v>
      </c>
      <c r="B10" s="278">
        <v>15</v>
      </c>
      <c r="C10" s="279" t="s">
        <v>120</v>
      </c>
      <c r="D10" s="280" t="s">
        <v>121</v>
      </c>
      <c r="E10" s="281" t="s">
        <v>108</v>
      </c>
      <c r="F10" s="282" t="s">
        <v>122</v>
      </c>
      <c r="G10" s="283"/>
      <c r="H10" s="284"/>
      <c r="I10" s="285"/>
      <c r="J10" s="286"/>
      <c r="K10" s="286"/>
      <c r="L10" s="286" t="s">
        <v>1102</v>
      </c>
      <c r="M10" s="286" t="s">
        <v>1102</v>
      </c>
      <c r="N10" s="286" t="s">
        <v>1093</v>
      </c>
      <c r="O10" s="286"/>
      <c r="P10" s="286"/>
      <c r="Q10" s="286"/>
      <c r="R10" s="286"/>
      <c r="S10" s="286"/>
      <c r="T10" s="286"/>
      <c r="U10" s="287">
        <v>420</v>
      </c>
      <c r="V10" s="288" t="str">
        <f>IF(U10&gt;=460,"КМС",IF(U10&gt;=420,"1",IF(U10&gt;=360,"2",IF(U10&gt;=300,"3",IF(U10&gt;=280,"1юн.",IF(U10&gt;=240,"2юн.",IF(U10&gt;=200,"3юн.",IF(U10&lt;200,"б/р"))))))))</f>
        <v>1</v>
      </c>
      <c r="W10" s="289">
        <v>27</v>
      </c>
      <c r="X10" s="290" t="s">
        <v>124</v>
      </c>
      <c r="Z10" s="70"/>
      <c r="AA10" s="56"/>
    </row>
    <row r="11" spans="1:27" ht="14.25" customHeight="1">
      <c r="A11" s="291">
        <v>2</v>
      </c>
      <c r="B11" s="278">
        <v>1</v>
      </c>
      <c r="C11" s="279" t="s">
        <v>1103</v>
      </c>
      <c r="D11" s="280">
        <v>34937</v>
      </c>
      <c r="E11" s="281" t="s">
        <v>108</v>
      </c>
      <c r="F11" s="282" t="s">
        <v>464</v>
      </c>
      <c r="G11" s="283"/>
      <c r="H11" s="284"/>
      <c r="I11" s="285"/>
      <c r="J11" s="286" t="s">
        <v>1104</v>
      </c>
      <c r="K11" s="286" t="s">
        <v>1102</v>
      </c>
      <c r="L11" s="286" t="s">
        <v>1102</v>
      </c>
      <c r="M11" s="286" t="s">
        <v>1093</v>
      </c>
      <c r="N11" s="286"/>
      <c r="O11" s="286"/>
      <c r="P11" s="286"/>
      <c r="Q11" s="286"/>
      <c r="R11" s="286"/>
      <c r="S11" s="286"/>
      <c r="T11" s="286"/>
      <c r="U11" s="287">
        <v>400</v>
      </c>
      <c r="V11" s="288" t="str">
        <f>IF(U11&gt;=460,"КМС",IF(U11&gt;=420,"1",IF(U11&gt;=360,"2",IF(U11&gt;=300,"3",IF(U11&gt;=280,"1юн.",IF(U11&gt;=240,"2юн.",IF(U11&gt;=200,"3юн.",IF(U11&lt;200,"б/р"))))))))</f>
        <v>2</v>
      </c>
      <c r="W11" s="289" t="s">
        <v>220</v>
      </c>
      <c r="X11" s="290" t="s">
        <v>1105</v>
      </c>
      <c r="Z11" s="70"/>
      <c r="AA11" s="56"/>
    </row>
    <row r="12" spans="1:27" ht="14.25" customHeight="1">
      <c r="A12" s="291">
        <v>3</v>
      </c>
      <c r="B12" s="278">
        <v>26</v>
      </c>
      <c r="C12" s="279" t="s">
        <v>1106</v>
      </c>
      <c r="D12" s="280">
        <v>35195</v>
      </c>
      <c r="E12" s="281" t="s">
        <v>108</v>
      </c>
      <c r="F12" s="282" t="s">
        <v>122</v>
      </c>
      <c r="G12" s="283"/>
      <c r="H12" s="284" t="s">
        <v>1102</v>
      </c>
      <c r="I12" s="285" t="s">
        <v>1102</v>
      </c>
      <c r="J12" s="286" t="s">
        <v>1104</v>
      </c>
      <c r="K12" s="286" t="s">
        <v>1092</v>
      </c>
      <c r="L12" s="286" t="s">
        <v>1093</v>
      </c>
      <c r="M12" s="286"/>
      <c r="N12" s="286"/>
      <c r="O12" s="286"/>
      <c r="P12" s="286"/>
      <c r="Q12" s="286"/>
      <c r="R12" s="286"/>
      <c r="S12" s="286"/>
      <c r="T12" s="286"/>
      <c r="U12" s="287">
        <v>380</v>
      </c>
      <c r="V12" s="288" t="str">
        <f>IF(U12&gt;=460,"КМС",IF(U12&gt;=420,"1",IF(U12&gt;=360,"2",IF(U12&gt;=300,"3",IF(U12&gt;=280,"1юн.",IF(U12&gt;=240,"2юн.",IF(U12&gt;=200,"3юн.",IF(U12&lt;200,"б/р"))))))))</f>
        <v>2</v>
      </c>
      <c r="W12" s="289" t="s">
        <v>220</v>
      </c>
      <c r="X12" s="290" t="s">
        <v>1105</v>
      </c>
      <c r="Z12" s="70"/>
      <c r="AA12" s="56"/>
    </row>
    <row r="13" spans="1:27" ht="14.25" customHeight="1">
      <c r="A13" s="291">
        <v>4</v>
      </c>
      <c r="B13" s="278">
        <v>684</v>
      </c>
      <c r="C13" s="279" t="s">
        <v>219</v>
      </c>
      <c r="D13" s="280">
        <v>35086</v>
      </c>
      <c r="E13" s="281" t="s">
        <v>137</v>
      </c>
      <c r="F13" s="282" t="s">
        <v>109</v>
      </c>
      <c r="G13" s="283" t="s">
        <v>1102</v>
      </c>
      <c r="H13" s="284" t="s">
        <v>1104</v>
      </c>
      <c r="I13" s="285" t="s">
        <v>1093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7">
        <v>320</v>
      </c>
      <c r="V13" s="288" t="str">
        <f>IF(U13&gt;=460,"КМС",IF(U13&gt;=420,"1",IF(U13&gt;=360,"2",IF(U13&gt;=300,"3",IF(U13&gt;=280,"1юн.",IF(U13&gt;=240,"2юн.",IF(U13&gt;=200,"3юн.",IF(U13&lt;200,"б/р"))))))))</f>
        <v>3</v>
      </c>
      <c r="W13" s="289">
        <v>24</v>
      </c>
      <c r="X13" s="290" t="s">
        <v>566</v>
      </c>
      <c r="Z13" s="70"/>
      <c r="AA13" s="56"/>
    </row>
    <row r="14" spans="1:27" ht="14.25" customHeight="1">
      <c r="A14" s="291"/>
      <c r="B14" s="278">
        <v>244</v>
      </c>
      <c r="C14" s="279" t="s">
        <v>179</v>
      </c>
      <c r="D14" s="280">
        <v>35641</v>
      </c>
      <c r="E14" s="281" t="s">
        <v>117</v>
      </c>
      <c r="F14" s="282" t="s">
        <v>109</v>
      </c>
      <c r="G14" s="283" t="s">
        <v>1102</v>
      </c>
      <c r="H14" s="284" t="s">
        <v>1102</v>
      </c>
      <c r="I14" s="285" t="s">
        <v>1092</v>
      </c>
      <c r="J14" s="286" t="s">
        <v>1093</v>
      </c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7">
        <v>340</v>
      </c>
      <c r="V14" s="288" t="str">
        <f>IF(U14&gt;=460,"КМС",IF(U14&gt;=420,"1",IF(U14&gt;=360,"2",IF(U14&gt;=300,"3",IF(U14&gt;=280,"1юн.",IF(U14&gt;=240,"2юн.",IF(U14&gt;=200,"3юн.",IF(U14&lt;200,"б/р"))))))))</f>
        <v>3</v>
      </c>
      <c r="W14" s="289" t="s">
        <v>175</v>
      </c>
      <c r="X14" s="290" t="s">
        <v>180</v>
      </c>
      <c r="Z14" s="70"/>
      <c r="AA14" s="56"/>
    </row>
    <row r="15" spans="1:29" ht="14.25" customHeight="1" thickBot="1">
      <c r="A15" s="292"/>
      <c r="B15" s="273"/>
      <c r="C15" s="293" t="s">
        <v>1107</v>
      </c>
      <c r="D15" s="294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6"/>
      <c r="V15" s="295"/>
      <c r="W15" s="295"/>
      <c r="X15" s="297"/>
      <c r="Z15" s="70"/>
      <c r="AA15" s="56"/>
      <c r="AC15" s="56"/>
    </row>
    <row r="16" spans="1:29" ht="14.25" customHeight="1">
      <c r="A16" s="371" t="s">
        <v>96</v>
      </c>
      <c r="B16" s="392" t="s">
        <v>97</v>
      </c>
      <c r="C16" s="363"/>
      <c r="D16" s="375"/>
      <c r="E16" s="377"/>
      <c r="F16" s="379"/>
      <c r="G16" s="363" t="s">
        <v>1087</v>
      </c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1"/>
      <c r="V16" s="363"/>
      <c r="W16" s="391"/>
      <c r="X16" s="367"/>
      <c r="Z16" s="70"/>
      <c r="AA16" s="56"/>
      <c r="AC16" s="56"/>
    </row>
    <row r="17" spans="1:29" ht="14.25" customHeight="1">
      <c r="A17" s="372"/>
      <c r="B17" s="374"/>
      <c r="C17" s="363"/>
      <c r="D17" s="376"/>
      <c r="E17" s="378"/>
      <c r="F17" s="380"/>
      <c r="G17" s="298">
        <v>150</v>
      </c>
      <c r="H17" s="298">
        <v>155</v>
      </c>
      <c r="I17" s="276">
        <v>160</v>
      </c>
      <c r="J17" s="276">
        <v>165</v>
      </c>
      <c r="K17" s="276">
        <v>170</v>
      </c>
      <c r="L17" s="276">
        <v>175</v>
      </c>
      <c r="M17" s="276">
        <v>180</v>
      </c>
      <c r="N17" s="276">
        <v>185</v>
      </c>
      <c r="O17" s="276">
        <v>190</v>
      </c>
      <c r="P17" s="276">
        <v>195</v>
      </c>
      <c r="Q17" s="276">
        <v>200</v>
      </c>
      <c r="R17" s="276">
        <v>205</v>
      </c>
      <c r="S17" s="276">
        <v>210</v>
      </c>
      <c r="T17" s="276">
        <v>215</v>
      </c>
      <c r="U17" s="361"/>
      <c r="V17" s="363"/>
      <c r="W17" s="365"/>
      <c r="X17" s="367"/>
      <c r="Z17" s="70"/>
      <c r="AA17" s="56"/>
      <c r="AC17" s="56"/>
    </row>
    <row r="18" spans="1:29" ht="14.25" customHeight="1">
      <c r="A18" s="299">
        <v>1</v>
      </c>
      <c r="B18" s="300">
        <v>224</v>
      </c>
      <c r="C18" s="301" t="s">
        <v>113</v>
      </c>
      <c r="D18" s="302">
        <v>34861</v>
      </c>
      <c r="E18" s="303" t="s">
        <v>108</v>
      </c>
      <c r="F18" s="303" t="s">
        <v>126</v>
      </c>
      <c r="G18" s="304"/>
      <c r="H18" s="305"/>
      <c r="I18" s="306"/>
      <c r="J18" s="307"/>
      <c r="K18" s="307"/>
      <c r="L18" s="307"/>
      <c r="M18" s="307"/>
      <c r="N18" s="307"/>
      <c r="O18" s="307" t="s">
        <v>1102</v>
      </c>
      <c r="P18" s="307" t="s">
        <v>1102</v>
      </c>
      <c r="Q18" s="307" t="s">
        <v>1102</v>
      </c>
      <c r="R18" s="307" t="s">
        <v>1102</v>
      </c>
      <c r="S18" s="307" t="s">
        <v>1102</v>
      </c>
      <c r="T18" s="307" t="s">
        <v>1093</v>
      </c>
      <c r="U18" s="308">
        <v>210</v>
      </c>
      <c r="V18" s="288" t="str">
        <f aca="true" t="shared" si="0" ref="V18:V30">IF(U18&gt;=200,"КМС",IF(U18&gt;=185,"1",IF(U18&gt;=170,"2",IF(U18&gt;=155,"3",IF(U18&gt;=140,"1юн.",IF(U18&gt;=130,"2юн.",IF(U18&gt;=120,"3юн.",IF(U18&lt;120,"б/р"))))))))</f>
        <v>КМС</v>
      </c>
      <c r="W18" s="309">
        <v>27</v>
      </c>
      <c r="X18" s="310" t="s">
        <v>115</v>
      </c>
      <c r="Z18" s="70"/>
      <c r="AA18" s="56"/>
      <c r="AC18" s="56"/>
    </row>
    <row r="19" spans="1:26" ht="14.25" customHeight="1">
      <c r="A19" s="299">
        <v>2</v>
      </c>
      <c r="B19" s="300">
        <v>120</v>
      </c>
      <c r="C19" s="301" t="s">
        <v>116</v>
      </c>
      <c r="D19" s="302">
        <v>35090</v>
      </c>
      <c r="E19" s="303" t="s">
        <v>117</v>
      </c>
      <c r="F19" s="303" t="s">
        <v>118</v>
      </c>
      <c r="G19" s="304"/>
      <c r="H19" s="305"/>
      <c r="I19" s="306"/>
      <c r="J19" s="307"/>
      <c r="K19" s="307"/>
      <c r="L19" s="307" t="s">
        <v>1104</v>
      </c>
      <c r="M19" s="307" t="s">
        <v>1102</v>
      </c>
      <c r="N19" s="307" t="s">
        <v>1102</v>
      </c>
      <c r="O19" s="307" t="s">
        <v>1102</v>
      </c>
      <c r="P19" s="307" t="s">
        <v>1093</v>
      </c>
      <c r="Q19" s="307"/>
      <c r="R19" s="307"/>
      <c r="S19" s="307"/>
      <c r="T19" s="307"/>
      <c r="U19" s="308">
        <v>190</v>
      </c>
      <c r="V19" s="288" t="str">
        <f t="shared" si="0"/>
        <v>1</v>
      </c>
      <c r="W19" s="309">
        <v>24</v>
      </c>
      <c r="X19" s="310" t="s">
        <v>119</v>
      </c>
      <c r="Z19" s="311"/>
    </row>
    <row r="20" spans="1:26" ht="14.25" customHeight="1">
      <c r="A20" s="299">
        <v>3</v>
      </c>
      <c r="B20" s="300">
        <v>602</v>
      </c>
      <c r="C20" s="301" t="s">
        <v>165</v>
      </c>
      <c r="D20" s="302">
        <v>35366</v>
      </c>
      <c r="E20" s="303" t="s">
        <v>132</v>
      </c>
      <c r="F20" s="303" t="s">
        <v>133</v>
      </c>
      <c r="G20" s="304"/>
      <c r="H20" s="305"/>
      <c r="I20" s="306"/>
      <c r="J20" s="307"/>
      <c r="K20" s="307" t="s">
        <v>1102</v>
      </c>
      <c r="L20" s="307" t="s">
        <v>1102</v>
      </c>
      <c r="M20" s="307" t="s">
        <v>1102</v>
      </c>
      <c r="N20" s="307" t="s">
        <v>1102</v>
      </c>
      <c r="O20" s="307" t="s">
        <v>1093</v>
      </c>
      <c r="P20" s="307"/>
      <c r="Q20" s="307"/>
      <c r="R20" s="307"/>
      <c r="S20" s="307"/>
      <c r="T20" s="307"/>
      <c r="U20" s="308">
        <v>185</v>
      </c>
      <c r="V20" s="288" t="str">
        <f t="shared" si="0"/>
        <v>1</v>
      </c>
      <c r="W20" s="309">
        <v>21</v>
      </c>
      <c r="X20" s="310" t="s">
        <v>134</v>
      </c>
      <c r="Z20" s="311"/>
    </row>
    <row r="21" spans="1:26" ht="14.25" customHeight="1">
      <c r="A21" s="312">
        <v>4</v>
      </c>
      <c r="B21" s="300">
        <v>907</v>
      </c>
      <c r="C21" s="301" t="s">
        <v>187</v>
      </c>
      <c r="D21" s="302" t="s">
        <v>188</v>
      </c>
      <c r="E21" s="303" t="s">
        <v>189</v>
      </c>
      <c r="F21" s="303" t="s">
        <v>190</v>
      </c>
      <c r="G21" s="304"/>
      <c r="H21" s="305"/>
      <c r="I21" s="306" t="s">
        <v>1102</v>
      </c>
      <c r="J21" s="307" t="s">
        <v>1102</v>
      </c>
      <c r="K21" s="307" t="s">
        <v>1102</v>
      </c>
      <c r="L21" s="307" t="s">
        <v>1102</v>
      </c>
      <c r="M21" s="307" t="s">
        <v>1102</v>
      </c>
      <c r="N21" s="307" t="s">
        <v>1104</v>
      </c>
      <c r="O21" s="307" t="s">
        <v>1093</v>
      </c>
      <c r="P21" s="307"/>
      <c r="Q21" s="307"/>
      <c r="R21" s="307"/>
      <c r="S21" s="307"/>
      <c r="T21" s="307"/>
      <c r="U21" s="308">
        <v>185</v>
      </c>
      <c r="V21" s="288" t="str">
        <f t="shared" si="0"/>
        <v>1</v>
      </c>
      <c r="W21" s="309">
        <v>18</v>
      </c>
      <c r="X21" s="310" t="s">
        <v>191</v>
      </c>
      <c r="Z21" s="311"/>
    </row>
    <row r="22" spans="1:26" ht="14.25" customHeight="1">
      <c r="A22" s="299">
        <v>5</v>
      </c>
      <c r="B22" s="300">
        <v>610</v>
      </c>
      <c r="C22" s="301" t="s">
        <v>186</v>
      </c>
      <c r="D22" s="302">
        <v>34749</v>
      </c>
      <c r="E22" s="303" t="s">
        <v>132</v>
      </c>
      <c r="F22" s="303" t="s">
        <v>133</v>
      </c>
      <c r="G22" s="304"/>
      <c r="H22" s="305"/>
      <c r="I22" s="306"/>
      <c r="J22" s="307"/>
      <c r="K22" s="307" t="s">
        <v>1102</v>
      </c>
      <c r="L22" s="307" t="s">
        <v>1102</v>
      </c>
      <c r="M22" s="307" t="s">
        <v>1102</v>
      </c>
      <c r="N22" s="307" t="s">
        <v>1092</v>
      </c>
      <c r="O22" s="307" t="s">
        <v>1093</v>
      </c>
      <c r="P22" s="307"/>
      <c r="Q22" s="307"/>
      <c r="R22" s="307"/>
      <c r="S22" s="307"/>
      <c r="T22" s="307"/>
      <c r="U22" s="308">
        <v>185</v>
      </c>
      <c r="V22" s="288" t="str">
        <f t="shared" si="0"/>
        <v>1</v>
      </c>
      <c r="W22" s="309">
        <v>16</v>
      </c>
      <c r="X22" s="310" t="s">
        <v>171</v>
      </c>
      <c r="Z22" s="311"/>
    </row>
    <row r="23" spans="1:26" ht="14.25" customHeight="1">
      <c r="A23" s="299">
        <v>6</v>
      </c>
      <c r="B23" s="300">
        <v>879</v>
      </c>
      <c r="C23" s="301" t="s">
        <v>184</v>
      </c>
      <c r="D23" s="302">
        <v>34769</v>
      </c>
      <c r="E23" s="303" t="s">
        <v>154</v>
      </c>
      <c r="F23" s="303" t="s">
        <v>155</v>
      </c>
      <c r="G23" s="304"/>
      <c r="H23" s="305"/>
      <c r="I23" s="306" t="s">
        <v>1102</v>
      </c>
      <c r="J23" s="307" t="s">
        <v>1104</v>
      </c>
      <c r="K23" s="307" t="s">
        <v>1102</v>
      </c>
      <c r="L23" s="307" t="s">
        <v>1092</v>
      </c>
      <c r="M23" s="307" t="s">
        <v>1102</v>
      </c>
      <c r="N23" s="307" t="s">
        <v>1093</v>
      </c>
      <c r="O23" s="307"/>
      <c r="P23" s="307"/>
      <c r="Q23" s="307"/>
      <c r="R23" s="307"/>
      <c r="S23" s="307"/>
      <c r="T23" s="307"/>
      <c r="U23" s="308">
        <v>180</v>
      </c>
      <c r="V23" s="288" t="str">
        <f t="shared" si="0"/>
        <v>2</v>
      </c>
      <c r="W23" s="309">
        <v>14</v>
      </c>
      <c r="X23" s="310" t="s">
        <v>185</v>
      </c>
      <c r="Z23" s="311"/>
    </row>
    <row r="24" spans="1:26" ht="14.25" customHeight="1">
      <c r="A24" s="299">
        <v>7</v>
      </c>
      <c r="B24" s="300">
        <v>438</v>
      </c>
      <c r="C24" s="301" t="s">
        <v>1108</v>
      </c>
      <c r="D24" s="302" t="s">
        <v>151</v>
      </c>
      <c r="E24" s="303" t="s">
        <v>222</v>
      </c>
      <c r="F24" s="303" t="s">
        <v>223</v>
      </c>
      <c r="G24" s="304"/>
      <c r="H24" s="305"/>
      <c r="I24" s="306"/>
      <c r="J24" s="307" t="s">
        <v>1102</v>
      </c>
      <c r="K24" s="307" t="s">
        <v>1102</v>
      </c>
      <c r="L24" s="307" t="s">
        <v>1102</v>
      </c>
      <c r="M24" s="307" t="s">
        <v>1093</v>
      </c>
      <c r="N24" s="307"/>
      <c r="O24" s="307"/>
      <c r="P24" s="307"/>
      <c r="Q24" s="307"/>
      <c r="R24" s="307"/>
      <c r="S24" s="307"/>
      <c r="T24" s="307"/>
      <c r="U24" s="308">
        <v>175</v>
      </c>
      <c r="V24" s="288" t="str">
        <f t="shared" si="0"/>
        <v>2</v>
      </c>
      <c r="W24" s="309">
        <v>12</v>
      </c>
      <c r="X24" s="310" t="s">
        <v>1109</v>
      </c>
      <c r="Z24" s="311"/>
    </row>
    <row r="25" spans="1:26" ht="14.25" customHeight="1">
      <c r="A25" s="299">
        <v>8</v>
      </c>
      <c r="B25" s="300">
        <v>611</v>
      </c>
      <c r="C25" s="301" t="s">
        <v>169</v>
      </c>
      <c r="D25" s="302" t="s">
        <v>170</v>
      </c>
      <c r="E25" s="303" t="s">
        <v>132</v>
      </c>
      <c r="F25" s="303" t="s">
        <v>133</v>
      </c>
      <c r="G25" s="304"/>
      <c r="H25" s="305"/>
      <c r="I25" s="306"/>
      <c r="J25" s="307"/>
      <c r="K25" s="307" t="s">
        <v>1092</v>
      </c>
      <c r="L25" s="307" t="s">
        <v>1102</v>
      </c>
      <c r="M25" s="307" t="s">
        <v>1093</v>
      </c>
      <c r="N25" s="307"/>
      <c r="O25" s="307"/>
      <c r="P25" s="307"/>
      <c r="Q25" s="307"/>
      <c r="R25" s="307"/>
      <c r="S25" s="307"/>
      <c r="T25" s="307"/>
      <c r="U25" s="308">
        <v>175</v>
      </c>
      <c r="V25" s="288" t="str">
        <f t="shared" si="0"/>
        <v>2</v>
      </c>
      <c r="W25" s="309">
        <v>10</v>
      </c>
      <c r="X25" s="310" t="s">
        <v>171</v>
      </c>
      <c r="Z25" s="311"/>
    </row>
    <row r="26" spans="1:26" ht="14.25" customHeight="1">
      <c r="A26" s="299">
        <v>9</v>
      </c>
      <c r="B26" s="300">
        <v>215</v>
      </c>
      <c r="C26" s="301" t="s">
        <v>836</v>
      </c>
      <c r="D26" s="302">
        <v>34701</v>
      </c>
      <c r="E26" s="303" t="s">
        <v>255</v>
      </c>
      <c r="F26" s="303" t="s">
        <v>182</v>
      </c>
      <c r="G26" s="304"/>
      <c r="H26" s="305"/>
      <c r="I26" s="306"/>
      <c r="J26" s="307" t="s">
        <v>1102</v>
      </c>
      <c r="K26" s="307" t="s">
        <v>1102</v>
      </c>
      <c r="L26" s="307" t="s">
        <v>1104</v>
      </c>
      <c r="M26" s="307" t="s">
        <v>1093</v>
      </c>
      <c r="N26" s="307"/>
      <c r="O26" s="307"/>
      <c r="P26" s="307"/>
      <c r="Q26" s="307"/>
      <c r="R26" s="307"/>
      <c r="S26" s="307"/>
      <c r="T26" s="307"/>
      <c r="U26" s="308">
        <v>175</v>
      </c>
      <c r="V26" s="288" t="str">
        <f t="shared" si="0"/>
        <v>2</v>
      </c>
      <c r="W26" s="309">
        <v>8</v>
      </c>
      <c r="X26" s="310" t="s">
        <v>115</v>
      </c>
      <c r="Z26" s="311"/>
    </row>
    <row r="27" spans="1:26" ht="14.25" customHeight="1">
      <c r="A27" s="299">
        <v>10</v>
      </c>
      <c r="B27" s="300">
        <v>530</v>
      </c>
      <c r="C27" s="301" t="s">
        <v>150</v>
      </c>
      <c r="D27" s="302" t="s">
        <v>151</v>
      </c>
      <c r="E27" s="303" t="s">
        <v>152</v>
      </c>
      <c r="F27" s="303" t="s">
        <v>122</v>
      </c>
      <c r="G27" s="304"/>
      <c r="H27" s="305"/>
      <c r="I27" s="306" t="s">
        <v>1102</v>
      </c>
      <c r="J27" s="307" t="s">
        <v>1102</v>
      </c>
      <c r="K27" s="307" t="s">
        <v>1102</v>
      </c>
      <c r="L27" s="307" t="s">
        <v>1093</v>
      </c>
      <c r="M27" s="307"/>
      <c r="N27" s="307"/>
      <c r="O27" s="307"/>
      <c r="P27" s="307"/>
      <c r="Q27" s="307"/>
      <c r="R27" s="307"/>
      <c r="S27" s="307"/>
      <c r="T27" s="307"/>
      <c r="U27" s="308">
        <v>170</v>
      </c>
      <c r="V27" s="288" t="str">
        <f t="shared" si="0"/>
        <v>2</v>
      </c>
      <c r="W27" s="309">
        <v>6</v>
      </c>
      <c r="X27" s="310" t="s">
        <v>153</v>
      </c>
      <c r="Z27" s="311"/>
    </row>
    <row r="28" spans="1:26" ht="14.25" customHeight="1">
      <c r="A28" s="299">
        <v>11</v>
      </c>
      <c r="B28" s="300">
        <v>205</v>
      </c>
      <c r="C28" s="301" t="s">
        <v>194</v>
      </c>
      <c r="D28" s="302">
        <v>35186</v>
      </c>
      <c r="E28" s="303" t="s">
        <v>195</v>
      </c>
      <c r="F28" s="303" t="s">
        <v>126</v>
      </c>
      <c r="G28" s="304"/>
      <c r="H28" s="305"/>
      <c r="I28" s="306" t="s">
        <v>1102</v>
      </c>
      <c r="J28" s="307" t="s">
        <v>1102</v>
      </c>
      <c r="K28" s="307" t="s">
        <v>1092</v>
      </c>
      <c r="L28" s="307" t="s">
        <v>1093</v>
      </c>
      <c r="M28" s="307"/>
      <c r="N28" s="307"/>
      <c r="O28" s="307"/>
      <c r="P28" s="307"/>
      <c r="Q28" s="307"/>
      <c r="R28" s="307"/>
      <c r="S28" s="307"/>
      <c r="T28" s="307"/>
      <c r="U28" s="308">
        <v>170</v>
      </c>
      <c r="V28" s="288" t="str">
        <f t="shared" si="0"/>
        <v>2</v>
      </c>
      <c r="W28" s="309">
        <v>4</v>
      </c>
      <c r="X28" s="310" t="s">
        <v>196</v>
      </c>
      <c r="Z28" s="311"/>
    </row>
    <row r="29" spans="1:26" ht="14.25" customHeight="1">
      <c r="A29" s="299">
        <v>12</v>
      </c>
      <c r="B29" s="300">
        <v>222</v>
      </c>
      <c r="C29" s="301" t="s">
        <v>837</v>
      </c>
      <c r="D29" s="302">
        <v>35190</v>
      </c>
      <c r="E29" s="303" t="s">
        <v>108</v>
      </c>
      <c r="F29" s="303" t="s">
        <v>182</v>
      </c>
      <c r="G29" s="304" t="s">
        <v>1102</v>
      </c>
      <c r="H29" s="305" t="s">
        <v>1102</v>
      </c>
      <c r="I29" s="306" t="s">
        <v>1102</v>
      </c>
      <c r="J29" s="307" t="s">
        <v>1102</v>
      </c>
      <c r="K29" s="307" t="s">
        <v>1093</v>
      </c>
      <c r="L29" s="307"/>
      <c r="M29" s="307"/>
      <c r="N29" s="307"/>
      <c r="O29" s="307"/>
      <c r="P29" s="307"/>
      <c r="Q29" s="307"/>
      <c r="R29" s="307"/>
      <c r="S29" s="307"/>
      <c r="T29" s="307"/>
      <c r="U29" s="308">
        <v>165</v>
      </c>
      <c r="V29" s="288" t="str">
        <f t="shared" si="0"/>
        <v>3</v>
      </c>
      <c r="W29" s="309">
        <v>2</v>
      </c>
      <c r="X29" s="310" t="s">
        <v>115</v>
      </c>
      <c r="Z29" s="311"/>
    </row>
    <row r="30" spans="1:26" ht="14.25" customHeight="1">
      <c r="A30" s="299">
        <v>13</v>
      </c>
      <c r="B30" s="300">
        <v>654</v>
      </c>
      <c r="C30" s="301" t="s">
        <v>569</v>
      </c>
      <c r="D30" s="302" t="s">
        <v>234</v>
      </c>
      <c r="E30" s="303" t="s">
        <v>137</v>
      </c>
      <c r="F30" s="303" t="s">
        <v>138</v>
      </c>
      <c r="G30" s="304" t="s">
        <v>1102</v>
      </c>
      <c r="H30" s="305" t="s">
        <v>1102</v>
      </c>
      <c r="I30" s="306" t="s">
        <v>1093</v>
      </c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8">
        <v>155</v>
      </c>
      <c r="V30" s="288" t="str">
        <f t="shared" si="0"/>
        <v>3</v>
      </c>
      <c r="W30" s="309">
        <v>1</v>
      </c>
      <c r="X30" s="310" t="s">
        <v>570</v>
      </c>
      <c r="Z30" s="311"/>
    </row>
    <row r="31" spans="1:26" ht="14.25" customHeight="1">
      <c r="A31" s="299"/>
      <c r="B31" s="300">
        <v>431</v>
      </c>
      <c r="C31" s="301" t="s">
        <v>1110</v>
      </c>
      <c r="D31" s="302" t="s">
        <v>234</v>
      </c>
      <c r="E31" s="303" t="s">
        <v>222</v>
      </c>
      <c r="F31" s="303" t="s">
        <v>223</v>
      </c>
      <c r="G31" s="304"/>
      <c r="H31" s="305"/>
      <c r="I31" s="306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8" t="s">
        <v>207</v>
      </c>
      <c r="V31" s="288"/>
      <c r="W31" s="309" t="s">
        <v>199</v>
      </c>
      <c r="X31" s="310" t="s">
        <v>1111</v>
      </c>
      <c r="Z31" s="311"/>
    </row>
    <row r="32" spans="1:26" ht="14.25" customHeight="1">
      <c r="A32" s="313"/>
      <c r="B32" s="314">
        <v>422</v>
      </c>
      <c r="C32" s="315" t="s">
        <v>221</v>
      </c>
      <c r="D32" s="316">
        <v>35175</v>
      </c>
      <c r="E32" s="317" t="s">
        <v>222</v>
      </c>
      <c r="F32" s="317" t="s">
        <v>223</v>
      </c>
      <c r="G32" s="318"/>
      <c r="H32" s="319"/>
      <c r="I32" s="320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08" t="s">
        <v>207</v>
      </c>
      <c r="V32" s="322"/>
      <c r="W32" s="323" t="s">
        <v>199</v>
      </c>
      <c r="X32" s="324" t="s">
        <v>224</v>
      </c>
      <c r="Z32" s="311"/>
    </row>
    <row r="33" spans="1:24" ht="14.25" customHeight="1">
      <c r="A33" s="269"/>
      <c r="B33" s="270"/>
      <c r="C33" s="368" t="s">
        <v>1112</v>
      </c>
      <c r="D33" s="369"/>
      <c r="E33" s="271"/>
      <c r="F33" s="270"/>
      <c r="G33" s="370"/>
      <c r="H33" s="370"/>
      <c r="I33" s="370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2"/>
      <c r="V33" s="273"/>
      <c r="W33" s="271"/>
      <c r="X33" s="274"/>
    </row>
    <row r="34" spans="1:24" ht="14.25" customHeight="1">
      <c r="A34" s="385" t="s">
        <v>96</v>
      </c>
      <c r="B34" s="386" t="s">
        <v>97</v>
      </c>
      <c r="C34" s="383"/>
      <c r="D34" s="387"/>
      <c r="E34" s="388"/>
      <c r="F34" s="381"/>
      <c r="G34" s="389" t="s">
        <v>1087</v>
      </c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82"/>
      <c r="V34" s="383"/>
      <c r="W34" s="325"/>
      <c r="X34" s="384"/>
    </row>
    <row r="35" spans="1:24" ht="14.25" customHeight="1">
      <c r="A35" s="372"/>
      <c r="B35" s="374"/>
      <c r="C35" s="362"/>
      <c r="D35" s="376"/>
      <c r="E35" s="378"/>
      <c r="F35" s="380"/>
      <c r="G35" s="326">
        <v>135</v>
      </c>
      <c r="H35" s="326">
        <v>140</v>
      </c>
      <c r="I35" s="326">
        <v>145</v>
      </c>
      <c r="J35" s="326">
        <v>150</v>
      </c>
      <c r="K35" s="326">
        <v>155</v>
      </c>
      <c r="L35" s="326">
        <v>160</v>
      </c>
      <c r="M35" s="326"/>
      <c r="N35" s="326"/>
      <c r="O35" s="326"/>
      <c r="P35" s="326"/>
      <c r="Q35" s="326"/>
      <c r="R35" s="326"/>
      <c r="S35" s="326"/>
      <c r="T35" s="326"/>
      <c r="U35" s="360"/>
      <c r="V35" s="362"/>
      <c r="W35" s="327"/>
      <c r="X35" s="366"/>
    </row>
    <row r="36" spans="1:24" ht="14.25" customHeight="1">
      <c r="A36" s="312">
        <v>1</v>
      </c>
      <c r="B36" s="328">
        <v>13</v>
      </c>
      <c r="C36" s="329" t="s">
        <v>363</v>
      </c>
      <c r="D36" s="330" t="s">
        <v>364</v>
      </c>
      <c r="E36" s="331" t="s">
        <v>108</v>
      </c>
      <c r="F36" s="332" t="s">
        <v>109</v>
      </c>
      <c r="G36" s="285" t="s">
        <v>1102</v>
      </c>
      <c r="H36" s="285" t="s">
        <v>1102</v>
      </c>
      <c r="I36" s="285" t="s">
        <v>1102</v>
      </c>
      <c r="J36" s="333" t="s">
        <v>1102</v>
      </c>
      <c r="K36" s="285" t="s">
        <v>1102</v>
      </c>
      <c r="L36" s="333" t="s">
        <v>1093</v>
      </c>
      <c r="M36" s="286"/>
      <c r="N36" s="286"/>
      <c r="O36" s="286"/>
      <c r="P36" s="286"/>
      <c r="Q36" s="286"/>
      <c r="R36" s="286"/>
      <c r="S36" s="286"/>
      <c r="T36" s="286"/>
      <c r="U36" s="334">
        <v>155</v>
      </c>
      <c r="V36" s="288" t="str">
        <f aca="true" t="shared" si="1" ref="V36:V42">IF(U36&gt;=170,"КМС",IF(U36&gt;=160,"1",IF(U36&gt;=150,"2",IF(U36&gt;=140,"3",IF(U36&gt;=130,"1юн.",IF(U36&gt;=120,"2юн.",IF(U36&gt;=110,"3юн.",IF(U36&lt;110,"б/р"))))))))</f>
        <v>2</v>
      </c>
      <c r="W36" s="309">
        <v>27</v>
      </c>
      <c r="X36" s="335" t="s">
        <v>365</v>
      </c>
    </row>
    <row r="37" spans="1:24" ht="14.25" customHeight="1">
      <c r="A37" s="312">
        <v>2</v>
      </c>
      <c r="B37" s="328">
        <v>55</v>
      </c>
      <c r="C37" s="329" t="s">
        <v>359</v>
      </c>
      <c r="D37" s="330" t="s">
        <v>360</v>
      </c>
      <c r="E37" s="331" t="s">
        <v>128</v>
      </c>
      <c r="F37" s="332" t="s">
        <v>109</v>
      </c>
      <c r="G37" s="306"/>
      <c r="H37" s="306" t="s">
        <v>1102</v>
      </c>
      <c r="I37" s="306" t="s">
        <v>1102</v>
      </c>
      <c r="J37" s="336" t="s">
        <v>1092</v>
      </c>
      <c r="K37" s="306" t="s">
        <v>1102</v>
      </c>
      <c r="L37" s="336" t="s">
        <v>1093</v>
      </c>
      <c r="M37" s="307"/>
      <c r="N37" s="307"/>
      <c r="O37" s="307"/>
      <c r="P37" s="307"/>
      <c r="Q37" s="307"/>
      <c r="R37" s="307"/>
      <c r="S37" s="307"/>
      <c r="T37" s="307"/>
      <c r="U37" s="334">
        <v>155</v>
      </c>
      <c r="V37" s="288" t="str">
        <f t="shared" si="1"/>
        <v>2</v>
      </c>
      <c r="W37" s="309">
        <v>24</v>
      </c>
      <c r="X37" s="335" t="s">
        <v>361</v>
      </c>
    </row>
    <row r="38" spans="1:24" ht="14.25" customHeight="1">
      <c r="A38" s="312">
        <v>3</v>
      </c>
      <c r="B38" s="328">
        <v>900</v>
      </c>
      <c r="C38" s="329" t="s">
        <v>375</v>
      </c>
      <c r="D38" s="330">
        <v>35402</v>
      </c>
      <c r="E38" s="331" t="s">
        <v>154</v>
      </c>
      <c r="F38" s="332" t="s">
        <v>155</v>
      </c>
      <c r="G38" s="306" t="s">
        <v>1102</v>
      </c>
      <c r="H38" s="306" t="s">
        <v>1102</v>
      </c>
      <c r="I38" s="306" t="s">
        <v>1102</v>
      </c>
      <c r="J38" s="336" t="s">
        <v>1104</v>
      </c>
      <c r="K38" s="306" t="s">
        <v>1104</v>
      </c>
      <c r="L38" s="336" t="s">
        <v>1093</v>
      </c>
      <c r="M38" s="307"/>
      <c r="N38" s="307"/>
      <c r="O38" s="307"/>
      <c r="P38" s="307"/>
      <c r="Q38" s="307"/>
      <c r="R38" s="307"/>
      <c r="S38" s="307"/>
      <c r="T38" s="307"/>
      <c r="U38" s="334">
        <v>155</v>
      </c>
      <c r="V38" s="288" t="str">
        <f t="shared" si="1"/>
        <v>2</v>
      </c>
      <c r="W38" s="309">
        <v>21</v>
      </c>
      <c r="X38" s="335" t="s">
        <v>185</v>
      </c>
    </row>
    <row r="39" spans="1:24" ht="14.25" customHeight="1">
      <c r="A39" s="312">
        <v>4</v>
      </c>
      <c r="B39" s="328">
        <v>313</v>
      </c>
      <c r="C39" s="329" t="s">
        <v>1039</v>
      </c>
      <c r="D39" s="330">
        <v>35158</v>
      </c>
      <c r="E39" s="331" t="s">
        <v>144</v>
      </c>
      <c r="F39" s="332" t="s">
        <v>138</v>
      </c>
      <c r="G39" s="306" t="s">
        <v>1102</v>
      </c>
      <c r="H39" s="306" t="s">
        <v>1102</v>
      </c>
      <c r="I39" s="306" t="s">
        <v>1102</v>
      </c>
      <c r="J39" s="336" t="s">
        <v>1104</v>
      </c>
      <c r="K39" s="306" t="s">
        <v>1093</v>
      </c>
      <c r="L39" s="336"/>
      <c r="M39" s="307"/>
      <c r="N39" s="307"/>
      <c r="O39" s="307"/>
      <c r="P39" s="307"/>
      <c r="Q39" s="307"/>
      <c r="R39" s="307"/>
      <c r="S39" s="307"/>
      <c r="T39" s="307"/>
      <c r="U39" s="334">
        <v>150</v>
      </c>
      <c r="V39" s="288" t="str">
        <f t="shared" si="1"/>
        <v>2</v>
      </c>
      <c r="W39" s="309">
        <v>18</v>
      </c>
      <c r="X39" s="335" t="s">
        <v>168</v>
      </c>
    </row>
    <row r="40" spans="1:24" ht="14.25" customHeight="1">
      <c r="A40" s="312">
        <v>5</v>
      </c>
      <c r="B40" s="328">
        <v>435</v>
      </c>
      <c r="C40" s="329" t="s">
        <v>1113</v>
      </c>
      <c r="D40" s="330">
        <v>35141</v>
      </c>
      <c r="E40" s="331" t="s">
        <v>222</v>
      </c>
      <c r="F40" s="332" t="s">
        <v>223</v>
      </c>
      <c r="G40" s="306" t="s">
        <v>1102</v>
      </c>
      <c r="H40" s="306" t="s">
        <v>1102</v>
      </c>
      <c r="I40" s="306" t="s">
        <v>1092</v>
      </c>
      <c r="J40" s="336" t="s">
        <v>1093</v>
      </c>
      <c r="K40" s="306"/>
      <c r="L40" s="336"/>
      <c r="M40" s="307"/>
      <c r="N40" s="307"/>
      <c r="O40" s="307"/>
      <c r="P40" s="307"/>
      <c r="Q40" s="307"/>
      <c r="R40" s="307"/>
      <c r="S40" s="307"/>
      <c r="T40" s="307"/>
      <c r="U40" s="334">
        <v>145</v>
      </c>
      <c r="V40" s="288" t="str">
        <f t="shared" si="1"/>
        <v>3</v>
      </c>
      <c r="W40" s="309">
        <v>16</v>
      </c>
      <c r="X40" s="335" t="s">
        <v>1109</v>
      </c>
    </row>
    <row r="41" spans="1:24" ht="14.25" customHeight="1">
      <c r="A41" s="312">
        <v>6</v>
      </c>
      <c r="B41" s="328">
        <v>117</v>
      </c>
      <c r="C41" s="329" t="s">
        <v>1040</v>
      </c>
      <c r="D41" s="330" t="s">
        <v>1041</v>
      </c>
      <c r="E41" s="331" t="s">
        <v>117</v>
      </c>
      <c r="F41" s="332" t="s">
        <v>118</v>
      </c>
      <c r="G41" s="306" t="s">
        <v>1092</v>
      </c>
      <c r="H41" s="306" t="s">
        <v>1093</v>
      </c>
      <c r="I41" s="306"/>
      <c r="J41" s="336"/>
      <c r="K41" s="306"/>
      <c r="L41" s="336"/>
      <c r="M41" s="307"/>
      <c r="N41" s="307"/>
      <c r="O41" s="307"/>
      <c r="P41" s="307"/>
      <c r="Q41" s="307"/>
      <c r="R41" s="307"/>
      <c r="S41" s="307"/>
      <c r="T41" s="307"/>
      <c r="U41" s="334">
        <v>135</v>
      </c>
      <c r="V41" s="288" t="str">
        <f t="shared" si="1"/>
        <v>1юн.</v>
      </c>
      <c r="W41" s="309">
        <v>14</v>
      </c>
      <c r="X41" s="335" t="s">
        <v>515</v>
      </c>
    </row>
    <row r="42" spans="1:24" ht="14.25" customHeight="1">
      <c r="A42" s="312"/>
      <c r="B42" s="328">
        <v>417</v>
      </c>
      <c r="C42" s="329" t="s">
        <v>1114</v>
      </c>
      <c r="D42" s="330" t="s">
        <v>1115</v>
      </c>
      <c r="E42" s="331" t="s">
        <v>222</v>
      </c>
      <c r="F42" s="332" t="s">
        <v>223</v>
      </c>
      <c r="G42" s="306"/>
      <c r="H42" s="306" t="s">
        <v>1102</v>
      </c>
      <c r="I42" s="306" t="s">
        <v>123</v>
      </c>
      <c r="J42" s="336" t="s">
        <v>1104</v>
      </c>
      <c r="K42" s="306" t="s">
        <v>1102</v>
      </c>
      <c r="L42" s="336" t="s">
        <v>1093</v>
      </c>
      <c r="M42" s="307"/>
      <c r="N42" s="307"/>
      <c r="O42" s="307"/>
      <c r="P42" s="307"/>
      <c r="Q42" s="307"/>
      <c r="R42" s="307"/>
      <c r="S42" s="307"/>
      <c r="T42" s="307"/>
      <c r="U42" s="334">
        <v>155</v>
      </c>
      <c r="V42" s="288" t="str">
        <f t="shared" si="1"/>
        <v>2</v>
      </c>
      <c r="W42" s="309" t="s">
        <v>175</v>
      </c>
      <c r="X42" s="337" t="s">
        <v>1116</v>
      </c>
    </row>
    <row r="43" spans="1:24" ht="14.25" customHeight="1">
      <c r="A43" s="269"/>
      <c r="B43" s="270"/>
      <c r="C43" s="368" t="s">
        <v>1117</v>
      </c>
      <c r="D43" s="369"/>
      <c r="E43" s="271"/>
      <c r="F43" s="270"/>
      <c r="G43" s="370"/>
      <c r="H43" s="370"/>
      <c r="I43" s="370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2"/>
      <c r="V43" s="273"/>
      <c r="W43" s="271"/>
      <c r="X43" s="274"/>
    </row>
    <row r="44" spans="1:24" ht="14.25" customHeight="1">
      <c r="A44" s="385" t="s">
        <v>96</v>
      </c>
      <c r="B44" s="386" t="s">
        <v>97</v>
      </c>
      <c r="C44" s="362"/>
      <c r="D44" s="387"/>
      <c r="E44" s="388"/>
      <c r="F44" s="381"/>
      <c r="G44" s="362" t="s">
        <v>1087</v>
      </c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0"/>
      <c r="V44" s="362"/>
      <c r="W44" s="364"/>
      <c r="X44" s="366"/>
    </row>
    <row r="45" spans="1:24" ht="14.25" customHeight="1">
      <c r="A45" s="372"/>
      <c r="B45" s="374"/>
      <c r="C45" s="363"/>
      <c r="D45" s="376"/>
      <c r="E45" s="378"/>
      <c r="F45" s="380"/>
      <c r="G45" s="275" t="s">
        <v>1096</v>
      </c>
      <c r="H45" s="275" t="s">
        <v>1097</v>
      </c>
      <c r="I45" s="275" t="s">
        <v>1098</v>
      </c>
      <c r="J45" s="338" t="s">
        <v>1099</v>
      </c>
      <c r="K45" s="338" t="s">
        <v>1100</v>
      </c>
      <c r="L45" s="339">
        <v>400</v>
      </c>
      <c r="M45" s="339"/>
      <c r="N45" s="339"/>
      <c r="O45" s="339"/>
      <c r="P45" s="339"/>
      <c r="Q45" s="339"/>
      <c r="R45" s="339"/>
      <c r="S45" s="339"/>
      <c r="T45" s="339"/>
      <c r="U45" s="361"/>
      <c r="V45" s="363"/>
      <c r="W45" s="365"/>
      <c r="X45" s="367"/>
    </row>
    <row r="46" spans="1:24" ht="14.25" customHeight="1">
      <c r="A46" s="340">
        <v>1</v>
      </c>
      <c r="B46" s="341">
        <v>2</v>
      </c>
      <c r="C46" s="342" t="s">
        <v>1118</v>
      </c>
      <c r="D46" s="343">
        <v>33995</v>
      </c>
      <c r="E46" s="344" t="s">
        <v>108</v>
      </c>
      <c r="F46" s="345" t="s">
        <v>464</v>
      </c>
      <c r="G46" s="346"/>
      <c r="H46" s="347"/>
      <c r="I46" s="348" t="s">
        <v>1102</v>
      </c>
      <c r="J46" s="349" t="s">
        <v>1102</v>
      </c>
      <c r="K46" s="349" t="s">
        <v>1093</v>
      </c>
      <c r="L46" s="349"/>
      <c r="M46" s="349"/>
      <c r="N46" s="349"/>
      <c r="O46" s="349"/>
      <c r="P46" s="349"/>
      <c r="Q46" s="349"/>
      <c r="R46" s="349"/>
      <c r="S46" s="349"/>
      <c r="T46" s="349"/>
      <c r="U46" s="350">
        <v>360</v>
      </c>
      <c r="V46" s="351" t="str">
        <f>IF(U46&gt;=340,"КМС",IF(U46&gt;=300,"1",IF(U46&gt;=280,"2",IF(U46&gt;=240,"3",IF(U46&gt;=220,"1юн.",IF(U46&gt;=200,"2юн.",IF(U46&gt;=180,"3юн.",IF(U46&lt;180,"б/р"))))))))</f>
        <v>КМС</v>
      </c>
      <c r="W46" s="352"/>
      <c r="X46" s="353" t="s">
        <v>1105</v>
      </c>
    </row>
    <row r="47" spans="1:24" ht="14.25" customHeight="1">
      <c r="A47" s="269"/>
      <c r="B47" s="270"/>
      <c r="C47" s="368" t="s">
        <v>1119</v>
      </c>
      <c r="D47" s="369"/>
      <c r="E47" s="271"/>
      <c r="F47" s="270"/>
      <c r="G47" s="370"/>
      <c r="H47" s="370"/>
      <c r="I47" s="370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2"/>
      <c r="V47" s="273"/>
      <c r="W47" s="271"/>
      <c r="X47" s="274"/>
    </row>
    <row r="48" spans="1:24" ht="14.25" customHeight="1">
      <c r="A48" s="371" t="s">
        <v>96</v>
      </c>
      <c r="B48" s="373" t="s">
        <v>97</v>
      </c>
      <c r="C48" s="363"/>
      <c r="D48" s="375"/>
      <c r="E48" s="377"/>
      <c r="F48" s="379"/>
      <c r="G48" s="363" t="s">
        <v>1087</v>
      </c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0"/>
      <c r="V48" s="362"/>
      <c r="W48" s="364"/>
      <c r="X48" s="366"/>
    </row>
    <row r="49" spans="1:24" ht="14.25" customHeight="1">
      <c r="A49" s="372"/>
      <c r="B49" s="374"/>
      <c r="C49" s="363"/>
      <c r="D49" s="376"/>
      <c r="E49" s="378"/>
      <c r="F49" s="380"/>
      <c r="G49" s="275" t="s">
        <v>1096</v>
      </c>
      <c r="H49" s="275" t="s">
        <v>1097</v>
      </c>
      <c r="I49" s="275" t="s">
        <v>1098</v>
      </c>
      <c r="J49" s="338" t="s">
        <v>1099</v>
      </c>
      <c r="K49" s="338" t="s">
        <v>1100</v>
      </c>
      <c r="L49" s="339">
        <v>400</v>
      </c>
      <c r="M49" s="326"/>
      <c r="N49" s="326"/>
      <c r="O49" s="326"/>
      <c r="P49" s="326"/>
      <c r="Q49" s="326"/>
      <c r="R49" s="326"/>
      <c r="S49" s="326"/>
      <c r="T49" s="326"/>
      <c r="U49" s="361"/>
      <c r="V49" s="363"/>
      <c r="W49" s="365"/>
      <c r="X49" s="367"/>
    </row>
    <row r="50" spans="1:24" ht="14.25" customHeight="1">
      <c r="A50" s="354"/>
      <c r="B50" s="355">
        <v>9</v>
      </c>
      <c r="C50" s="279" t="s">
        <v>1120</v>
      </c>
      <c r="D50" s="280">
        <v>34888</v>
      </c>
      <c r="E50" s="281" t="s">
        <v>108</v>
      </c>
      <c r="F50" s="282" t="s">
        <v>1121</v>
      </c>
      <c r="G50" s="283" t="s">
        <v>1104</v>
      </c>
      <c r="H50" s="284" t="s">
        <v>1092</v>
      </c>
      <c r="I50" s="285" t="s">
        <v>1093</v>
      </c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7">
        <v>320</v>
      </c>
      <c r="V50" s="288" t="str">
        <f>IF(U50&gt;=340,"КМС",IF(U50&gt;=300,"1",IF(U50&gt;=280,"2",IF(U50&gt;=240,"3",IF(U50&gt;=220,"1юн.",IF(U50&gt;=200,"2юн.",IF(U50&gt;=180,"3юн.",IF(U50&lt;180,"б/р"))))))))</f>
        <v>1</v>
      </c>
      <c r="W50" s="289" t="s">
        <v>220</v>
      </c>
      <c r="X50" s="356" t="s">
        <v>1105</v>
      </c>
    </row>
  </sheetData>
  <sheetProtection/>
  <mergeCells count="84">
    <mergeCell ref="E1:E2"/>
    <mergeCell ref="F1:F2"/>
    <mergeCell ref="C3:D3"/>
    <mergeCell ref="A1:A2"/>
    <mergeCell ref="B1:B2"/>
    <mergeCell ref="C1:C2"/>
    <mergeCell ref="D1:D2"/>
    <mergeCell ref="G1:T2"/>
    <mergeCell ref="U1:U2"/>
    <mergeCell ref="V1:V2"/>
    <mergeCell ref="W1:W2"/>
    <mergeCell ref="X1:X2"/>
    <mergeCell ref="X4:X5"/>
    <mergeCell ref="C7:D7"/>
    <mergeCell ref="A4:A5"/>
    <mergeCell ref="B4:B5"/>
    <mergeCell ref="C4:C5"/>
    <mergeCell ref="D4:D5"/>
    <mergeCell ref="E4:E5"/>
    <mergeCell ref="F4:F5"/>
    <mergeCell ref="F8:F9"/>
    <mergeCell ref="G4:T4"/>
    <mergeCell ref="U4:U5"/>
    <mergeCell ref="V4:V5"/>
    <mergeCell ref="W4:W5"/>
    <mergeCell ref="A8:A9"/>
    <mergeCell ref="B8:B9"/>
    <mergeCell ref="C8:C9"/>
    <mergeCell ref="D8:D9"/>
    <mergeCell ref="E8:E9"/>
    <mergeCell ref="A16:A17"/>
    <mergeCell ref="B16:B17"/>
    <mergeCell ref="C16:C17"/>
    <mergeCell ref="D16:D17"/>
    <mergeCell ref="E16:E17"/>
    <mergeCell ref="X16:X17"/>
    <mergeCell ref="G8:T8"/>
    <mergeCell ref="U8:U9"/>
    <mergeCell ref="V8:V9"/>
    <mergeCell ref="W8:W9"/>
    <mergeCell ref="X8:X9"/>
    <mergeCell ref="F16:F17"/>
    <mergeCell ref="G16:T16"/>
    <mergeCell ref="U16:U17"/>
    <mergeCell ref="V16:V17"/>
    <mergeCell ref="W16:W17"/>
    <mergeCell ref="C33:D33"/>
    <mergeCell ref="G33:I33"/>
    <mergeCell ref="A34:A35"/>
    <mergeCell ref="B34:B35"/>
    <mergeCell ref="C34:C35"/>
    <mergeCell ref="D34:D35"/>
    <mergeCell ref="E34:E35"/>
    <mergeCell ref="F34:F35"/>
    <mergeCell ref="G34:T34"/>
    <mergeCell ref="A44:A45"/>
    <mergeCell ref="B44:B45"/>
    <mergeCell ref="C44:C45"/>
    <mergeCell ref="D44:D45"/>
    <mergeCell ref="E44:E45"/>
    <mergeCell ref="X44:X45"/>
    <mergeCell ref="U34:U35"/>
    <mergeCell ref="V34:V35"/>
    <mergeCell ref="X34:X35"/>
    <mergeCell ref="C43:D43"/>
    <mergeCell ref="G43:I43"/>
    <mergeCell ref="F44:F45"/>
    <mergeCell ref="G44:T44"/>
    <mergeCell ref="U44:U45"/>
    <mergeCell ref="V44:V45"/>
    <mergeCell ref="W44:W45"/>
    <mergeCell ref="A48:A49"/>
    <mergeCell ref="B48:B49"/>
    <mergeCell ref="C48:C49"/>
    <mergeCell ref="D48:D49"/>
    <mergeCell ref="E48:E49"/>
    <mergeCell ref="U48:U49"/>
    <mergeCell ref="V48:V49"/>
    <mergeCell ref="W48:W49"/>
    <mergeCell ref="X48:X49"/>
    <mergeCell ref="C47:D47"/>
    <mergeCell ref="G47:I47"/>
    <mergeCell ref="F48:F49"/>
    <mergeCell ref="G48:T48"/>
  </mergeCells>
  <printOptions horizontalCentered="1"/>
  <pageMargins left="0" right="0" top="0.35433070866141736" bottom="0.15748031496062992" header="0.11811023622047245" footer="0.3149606299212598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69"/>
  <sheetViews>
    <sheetView view="pageBreakPreview" zoomScale="90" zoomScaleNormal="90" zoomScaleSheetLayoutView="90" zoomScalePageLayoutView="0" workbookViewId="0" topLeftCell="A82">
      <selection activeCell="V55" sqref="V55"/>
    </sheetView>
  </sheetViews>
  <sheetFormatPr defaultColWidth="9.140625" defaultRowHeight="15"/>
  <cols>
    <col min="1" max="1" width="5.140625" style="72" customWidth="1"/>
    <col min="2" max="2" width="5.00390625" style="72" customWidth="1"/>
    <col min="3" max="3" width="20.57421875" style="72" customWidth="1"/>
    <col min="4" max="4" width="8.7109375" style="73" customWidth="1"/>
    <col min="5" max="5" width="11.8515625" style="72" customWidth="1"/>
    <col min="6" max="6" width="10.7109375" style="72" customWidth="1"/>
    <col min="7" max="12" width="5.00390625" style="74" customWidth="1"/>
    <col min="13" max="13" width="6.00390625" style="74" customWidth="1"/>
    <col min="14" max="14" width="5.00390625" style="72" bestFit="1" customWidth="1"/>
    <col min="15" max="15" width="3.140625" style="72" bestFit="1" customWidth="1"/>
    <col min="16" max="16" width="19.421875" style="72" customWidth="1"/>
    <col min="17" max="16384" width="9.140625" style="5" customWidth="1"/>
  </cols>
  <sheetData>
    <row r="1" spans="1:16" ht="15.75" thickBot="1">
      <c r="A1" s="30"/>
      <c r="B1" s="30"/>
      <c r="C1" s="31"/>
      <c r="D1" s="32"/>
      <c r="E1" s="33"/>
      <c r="F1" s="33"/>
      <c r="G1" s="34"/>
      <c r="H1" s="34"/>
      <c r="I1" s="34"/>
      <c r="J1" s="34"/>
      <c r="K1" s="34"/>
      <c r="L1" s="34"/>
      <c r="M1" s="34"/>
      <c r="N1" s="35"/>
      <c r="O1" s="35"/>
      <c r="P1" s="36"/>
    </row>
    <row r="2" spans="1:16" ht="15">
      <c r="A2" s="420" t="s">
        <v>96</v>
      </c>
      <c r="B2" s="422" t="s">
        <v>97</v>
      </c>
      <c r="C2" s="424" t="s">
        <v>98</v>
      </c>
      <c r="D2" s="426" t="s">
        <v>99</v>
      </c>
      <c r="E2" s="428" t="s">
        <v>100</v>
      </c>
      <c r="F2" s="430" t="s">
        <v>101</v>
      </c>
      <c r="G2" s="413" t="s">
        <v>102</v>
      </c>
      <c r="H2" s="413"/>
      <c r="I2" s="413"/>
      <c r="J2" s="413"/>
      <c r="K2" s="413"/>
      <c r="L2" s="413"/>
      <c r="M2" s="414" t="s">
        <v>103</v>
      </c>
      <c r="N2" s="416" t="s">
        <v>104</v>
      </c>
      <c r="O2" s="416" t="s">
        <v>6</v>
      </c>
      <c r="P2" s="418" t="s">
        <v>105</v>
      </c>
    </row>
    <row r="3" spans="1:16" ht="39.75" customHeight="1" thickBot="1">
      <c r="A3" s="421"/>
      <c r="B3" s="423"/>
      <c r="C3" s="425"/>
      <c r="D3" s="427"/>
      <c r="E3" s="429"/>
      <c r="F3" s="431"/>
      <c r="G3" s="37">
        <v>1</v>
      </c>
      <c r="H3" s="38">
        <v>2</v>
      </c>
      <c r="I3" s="38">
        <v>3</v>
      </c>
      <c r="J3" s="38">
        <v>4</v>
      </c>
      <c r="K3" s="38">
        <v>5</v>
      </c>
      <c r="L3" s="38">
        <v>6</v>
      </c>
      <c r="M3" s="415"/>
      <c r="N3" s="417"/>
      <c r="O3" s="417"/>
      <c r="P3" s="419"/>
    </row>
    <row r="4" spans="1:16" ht="15.75" thickBot="1">
      <c r="A4" s="39" t="s">
        <v>106</v>
      </c>
      <c r="B4" s="40"/>
      <c r="C4" s="40"/>
      <c r="D4" s="41"/>
      <c r="E4" s="42"/>
      <c r="F4" s="40"/>
      <c r="G4" s="43"/>
      <c r="H4" s="43"/>
      <c r="I4" s="43"/>
      <c r="J4" s="43"/>
      <c r="K4" s="43"/>
      <c r="L4" s="43"/>
      <c r="M4" s="43"/>
      <c r="N4" s="40"/>
      <c r="O4" s="40"/>
      <c r="P4" s="44"/>
    </row>
    <row r="5" spans="1:16" ht="15.75" thickBot="1">
      <c r="A5" s="45">
        <v>1</v>
      </c>
      <c r="B5" s="46">
        <v>233</v>
      </c>
      <c r="C5" s="47" t="s">
        <v>107</v>
      </c>
      <c r="D5" s="48">
        <v>33982</v>
      </c>
      <c r="E5" s="49" t="s">
        <v>108</v>
      </c>
      <c r="F5" s="50" t="s">
        <v>109</v>
      </c>
      <c r="G5" s="51">
        <v>6.87</v>
      </c>
      <c r="H5" s="51" t="s">
        <v>110</v>
      </c>
      <c r="I5" s="51">
        <v>6.8</v>
      </c>
      <c r="J5" s="51">
        <v>6.81</v>
      </c>
      <c r="K5" s="51">
        <v>6.83</v>
      </c>
      <c r="L5" s="51">
        <v>6.59</v>
      </c>
      <c r="M5" s="51">
        <f>MAX(G5:L5)</f>
        <v>6.87</v>
      </c>
      <c r="N5" s="52" t="str">
        <f>#VALUE!</f>
        <v>1р</v>
      </c>
      <c r="O5" s="53"/>
      <c r="P5" s="54" t="s">
        <v>111</v>
      </c>
    </row>
    <row r="6" spans="1:16" ht="15.75" customHeight="1" thickBot="1">
      <c r="A6" s="39" t="s">
        <v>112</v>
      </c>
      <c r="B6" s="40"/>
      <c r="C6" s="40"/>
      <c r="D6" s="41"/>
      <c r="E6" s="42"/>
      <c r="F6" s="40"/>
      <c r="G6" s="43"/>
      <c r="H6" s="43"/>
      <c r="I6" s="43"/>
      <c r="J6" s="43"/>
      <c r="K6" s="43"/>
      <c r="L6" s="43"/>
      <c r="M6" s="43"/>
      <c r="N6" s="40"/>
      <c r="O6" s="40"/>
      <c r="P6" s="44"/>
    </row>
    <row r="7" spans="1:16" ht="15.75" customHeight="1">
      <c r="A7" s="45">
        <v>1</v>
      </c>
      <c r="B7" s="46">
        <v>224</v>
      </c>
      <c r="C7" s="47" t="s">
        <v>113</v>
      </c>
      <c r="D7" s="48">
        <v>34861</v>
      </c>
      <c r="E7" s="49" t="s">
        <v>108</v>
      </c>
      <c r="F7" s="50" t="s">
        <v>114</v>
      </c>
      <c r="G7" s="51">
        <v>6.75</v>
      </c>
      <c r="H7" s="51" t="s">
        <v>110</v>
      </c>
      <c r="I7" s="51" t="s">
        <v>110</v>
      </c>
      <c r="J7" s="51">
        <v>6.6</v>
      </c>
      <c r="K7" s="51" t="s">
        <v>110</v>
      </c>
      <c r="L7" s="51" t="s">
        <v>110</v>
      </c>
      <c r="M7" s="51">
        <f aca="true" t="shared" si="0" ref="M7:M30">MAX(G7:L7)</f>
        <v>6.75</v>
      </c>
      <c r="N7" s="52" t="str">
        <f>#VALUE!</f>
        <v>1р</v>
      </c>
      <c r="O7" s="53">
        <v>27</v>
      </c>
      <c r="P7" s="54" t="s">
        <v>115</v>
      </c>
    </row>
    <row r="8" spans="1:16" ht="15.75" customHeight="1">
      <c r="A8" s="45">
        <v>2</v>
      </c>
      <c r="B8" s="46">
        <v>120</v>
      </c>
      <c r="C8" s="47" t="s">
        <v>116</v>
      </c>
      <c r="D8" s="48">
        <v>35090</v>
      </c>
      <c r="E8" s="49" t="s">
        <v>117</v>
      </c>
      <c r="F8" s="50" t="s">
        <v>118</v>
      </c>
      <c r="G8" s="51">
        <v>6.05</v>
      </c>
      <c r="H8" s="51">
        <v>6.15</v>
      </c>
      <c r="I8" s="51">
        <v>6.18</v>
      </c>
      <c r="J8" s="51">
        <v>6.31</v>
      </c>
      <c r="K8" s="51" t="s">
        <v>110</v>
      </c>
      <c r="L8" s="51" t="s">
        <v>110</v>
      </c>
      <c r="M8" s="51">
        <f t="shared" si="0"/>
        <v>6.31</v>
      </c>
      <c r="N8" s="52" t="str">
        <f>#VALUE!</f>
        <v>2р</v>
      </c>
      <c r="O8" s="53">
        <v>24</v>
      </c>
      <c r="P8" s="54" t="s">
        <v>119</v>
      </c>
    </row>
    <row r="9" spans="1:16" ht="15.75" customHeight="1">
      <c r="A9" s="45">
        <v>3</v>
      </c>
      <c r="B9" s="46">
        <v>15</v>
      </c>
      <c r="C9" s="47" t="s">
        <v>120</v>
      </c>
      <c r="D9" s="48" t="s">
        <v>121</v>
      </c>
      <c r="E9" s="49" t="s">
        <v>108</v>
      </c>
      <c r="F9" s="50" t="s">
        <v>122</v>
      </c>
      <c r="G9" s="51">
        <v>6.22</v>
      </c>
      <c r="H9" s="51">
        <v>5.94</v>
      </c>
      <c r="I9" s="51" t="s">
        <v>123</v>
      </c>
      <c r="J9" s="51" t="s">
        <v>123</v>
      </c>
      <c r="K9" s="51" t="s">
        <v>123</v>
      </c>
      <c r="L9" s="51" t="s">
        <v>123</v>
      </c>
      <c r="M9" s="51">
        <f t="shared" si="0"/>
        <v>6.22</v>
      </c>
      <c r="N9" s="52" t="str">
        <f>#VALUE!</f>
        <v>2р</v>
      </c>
      <c r="O9" s="53">
        <v>21</v>
      </c>
      <c r="P9" s="54" t="s">
        <v>124</v>
      </c>
    </row>
    <row r="10" spans="1:16" ht="15.75" customHeight="1">
      <c r="A10" s="45">
        <v>4</v>
      </c>
      <c r="B10" s="46">
        <v>223</v>
      </c>
      <c r="C10" s="47" t="s">
        <v>125</v>
      </c>
      <c r="D10" s="48">
        <v>35100</v>
      </c>
      <c r="E10" s="49" t="s">
        <v>108</v>
      </c>
      <c r="F10" s="50" t="s">
        <v>126</v>
      </c>
      <c r="G10" s="51">
        <v>6.11</v>
      </c>
      <c r="H10" s="51" t="s">
        <v>110</v>
      </c>
      <c r="I10" s="51">
        <v>5.97</v>
      </c>
      <c r="J10" s="51">
        <v>6.18</v>
      </c>
      <c r="K10" s="51" t="s">
        <v>110</v>
      </c>
      <c r="L10" s="51">
        <v>5.69</v>
      </c>
      <c r="M10" s="51">
        <f t="shared" si="0"/>
        <v>6.18</v>
      </c>
      <c r="N10" s="52" t="str">
        <f>#VALUE!</f>
        <v>3р</v>
      </c>
      <c r="O10" s="53">
        <v>18</v>
      </c>
      <c r="P10" s="54" t="s">
        <v>115</v>
      </c>
    </row>
    <row r="11" spans="1:16" ht="15.75" customHeight="1">
      <c r="A11" s="45">
        <v>5</v>
      </c>
      <c r="B11" s="46">
        <v>61</v>
      </c>
      <c r="C11" s="47" t="s">
        <v>127</v>
      </c>
      <c r="D11" s="48">
        <v>35076</v>
      </c>
      <c r="E11" s="49" t="s">
        <v>128</v>
      </c>
      <c r="F11" s="50" t="s">
        <v>129</v>
      </c>
      <c r="G11" s="51">
        <v>5.96</v>
      </c>
      <c r="H11" s="51">
        <v>5.94</v>
      </c>
      <c r="I11" s="51">
        <v>6</v>
      </c>
      <c r="J11" s="51">
        <v>5.97</v>
      </c>
      <c r="K11" s="51" t="s">
        <v>110</v>
      </c>
      <c r="L11" s="51" t="s">
        <v>110</v>
      </c>
      <c r="M11" s="51">
        <f t="shared" si="0"/>
        <v>6</v>
      </c>
      <c r="N11" s="52" t="str">
        <f>#VALUE!</f>
        <v>3р</v>
      </c>
      <c r="O11" s="53">
        <v>16</v>
      </c>
      <c r="P11" s="54" t="s">
        <v>130</v>
      </c>
    </row>
    <row r="12" spans="1:16" ht="15.75" customHeight="1">
      <c r="A12" s="45">
        <v>6</v>
      </c>
      <c r="B12" s="46">
        <v>603</v>
      </c>
      <c r="C12" s="47" t="s">
        <v>131</v>
      </c>
      <c r="D12" s="48">
        <v>35295</v>
      </c>
      <c r="E12" s="49" t="s">
        <v>132</v>
      </c>
      <c r="F12" s="50" t="s">
        <v>133</v>
      </c>
      <c r="G12" s="51">
        <v>5.94</v>
      </c>
      <c r="H12" s="51">
        <v>5.89</v>
      </c>
      <c r="I12" s="51">
        <v>5.91</v>
      </c>
      <c r="J12" s="51">
        <v>5.89</v>
      </c>
      <c r="K12" s="51" t="s">
        <v>110</v>
      </c>
      <c r="L12" s="51">
        <v>5.97</v>
      </c>
      <c r="M12" s="51">
        <f t="shared" si="0"/>
        <v>5.97</v>
      </c>
      <c r="N12" s="52" t="str">
        <f>#VALUE!</f>
        <v>3р</v>
      </c>
      <c r="O12" s="53">
        <v>14</v>
      </c>
      <c r="P12" s="54" t="s">
        <v>134</v>
      </c>
    </row>
    <row r="13" spans="1:16" ht="15.75" customHeight="1">
      <c r="A13" s="45">
        <v>7</v>
      </c>
      <c r="B13" s="46">
        <v>659</v>
      </c>
      <c r="C13" s="47" t="s">
        <v>135</v>
      </c>
      <c r="D13" s="48" t="s">
        <v>136</v>
      </c>
      <c r="E13" s="49" t="s">
        <v>137</v>
      </c>
      <c r="F13" s="50" t="s">
        <v>138</v>
      </c>
      <c r="G13" s="51">
        <v>5.14</v>
      </c>
      <c r="H13" s="51">
        <v>5.86</v>
      </c>
      <c r="I13" s="51">
        <v>5.38</v>
      </c>
      <c r="J13" s="51">
        <v>5.57</v>
      </c>
      <c r="K13" s="51" t="s">
        <v>123</v>
      </c>
      <c r="L13" s="51" t="s">
        <v>123</v>
      </c>
      <c r="M13" s="51">
        <f t="shared" si="0"/>
        <v>5.86</v>
      </c>
      <c r="N13" s="52" t="str">
        <f>#VALUE!</f>
        <v>3р</v>
      </c>
      <c r="O13" s="53">
        <v>12</v>
      </c>
      <c r="P13" s="54" t="s">
        <v>139</v>
      </c>
    </row>
    <row r="14" spans="1:16" ht="15.75" customHeight="1">
      <c r="A14" s="45">
        <v>8</v>
      </c>
      <c r="B14" s="46">
        <v>560</v>
      </c>
      <c r="C14" s="47" t="s">
        <v>140</v>
      </c>
      <c r="D14" s="48">
        <v>35184</v>
      </c>
      <c r="E14" s="49" t="s">
        <v>141</v>
      </c>
      <c r="F14" s="50" t="s">
        <v>133</v>
      </c>
      <c r="G14" s="51">
        <v>5.75</v>
      </c>
      <c r="H14" s="51">
        <v>5.63</v>
      </c>
      <c r="I14" s="51">
        <v>5.53</v>
      </c>
      <c r="J14" s="51" t="s">
        <v>110</v>
      </c>
      <c r="K14" s="51" t="s">
        <v>110</v>
      </c>
      <c r="L14" s="51" t="s">
        <v>110</v>
      </c>
      <c r="M14" s="51">
        <f t="shared" si="0"/>
        <v>5.75</v>
      </c>
      <c r="N14" s="52" t="str">
        <f>#VALUE!</f>
        <v>3р</v>
      </c>
      <c r="O14" s="53">
        <v>10</v>
      </c>
      <c r="P14" s="54" t="s">
        <v>142</v>
      </c>
    </row>
    <row r="15" spans="1:16" ht="15.75" customHeight="1">
      <c r="A15" s="45">
        <v>9</v>
      </c>
      <c r="B15" s="46">
        <v>309</v>
      </c>
      <c r="C15" s="47" t="s">
        <v>143</v>
      </c>
      <c r="D15" s="48">
        <v>35119</v>
      </c>
      <c r="E15" s="49" t="s">
        <v>144</v>
      </c>
      <c r="F15" s="50" t="s">
        <v>138</v>
      </c>
      <c r="G15" s="51">
        <v>5.33</v>
      </c>
      <c r="H15" s="51">
        <v>5.14</v>
      </c>
      <c r="I15" s="51">
        <v>5.63</v>
      </c>
      <c r="J15" s="51"/>
      <c r="K15" s="51"/>
      <c r="L15" s="51"/>
      <c r="M15" s="51">
        <f t="shared" si="0"/>
        <v>5.63</v>
      </c>
      <c r="N15" s="52" t="str">
        <f>#VALUE!</f>
        <v>3р</v>
      </c>
      <c r="O15" s="53">
        <v>8</v>
      </c>
      <c r="P15" s="54" t="s">
        <v>145</v>
      </c>
    </row>
    <row r="16" spans="1:16" ht="15.75" customHeight="1">
      <c r="A16" s="45">
        <v>10</v>
      </c>
      <c r="B16" s="46">
        <v>373</v>
      </c>
      <c r="C16" s="47" t="s">
        <v>146</v>
      </c>
      <c r="D16" s="48">
        <v>35079</v>
      </c>
      <c r="E16" s="49" t="s">
        <v>88</v>
      </c>
      <c r="F16" s="50" t="s">
        <v>138</v>
      </c>
      <c r="G16" s="51" t="s">
        <v>110</v>
      </c>
      <c r="H16" s="51">
        <v>5.43</v>
      </c>
      <c r="I16" s="51">
        <v>5.57</v>
      </c>
      <c r="J16" s="51"/>
      <c r="K16" s="51"/>
      <c r="L16" s="51"/>
      <c r="M16" s="51">
        <f t="shared" si="0"/>
        <v>5.57</v>
      </c>
      <c r="N16" s="52" t="str">
        <f>#VALUE!</f>
        <v>1юн.</v>
      </c>
      <c r="O16" s="53">
        <v>6</v>
      </c>
      <c r="P16" s="54" t="s">
        <v>147</v>
      </c>
    </row>
    <row r="17" spans="1:16" ht="15.75" customHeight="1">
      <c r="A17" s="45">
        <v>11</v>
      </c>
      <c r="B17" s="46">
        <v>656</v>
      </c>
      <c r="C17" s="47" t="s">
        <v>148</v>
      </c>
      <c r="D17" s="48">
        <v>35172</v>
      </c>
      <c r="E17" s="49" t="s">
        <v>137</v>
      </c>
      <c r="F17" s="50" t="s">
        <v>138</v>
      </c>
      <c r="G17" s="51">
        <v>5.5</v>
      </c>
      <c r="H17" s="51">
        <v>5.51</v>
      </c>
      <c r="I17" s="51">
        <v>5.18</v>
      </c>
      <c r="J17" s="51"/>
      <c r="K17" s="51"/>
      <c r="L17" s="51"/>
      <c r="M17" s="51">
        <f t="shared" si="0"/>
        <v>5.51</v>
      </c>
      <c r="N17" s="52" t="str">
        <f>#VALUE!</f>
        <v>1юн.</v>
      </c>
      <c r="O17" s="53">
        <v>4</v>
      </c>
      <c r="P17" s="54" t="s">
        <v>149</v>
      </c>
    </row>
    <row r="18" spans="1:16" ht="15.75" customHeight="1">
      <c r="A18" s="45">
        <v>12</v>
      </c>
      <c r="B18" s="46">
        <v>530</v>
      </c>
      <c r="C18" s="47" t="s">
        <v>150</v>
      </c>
      <c r="D18" s="48" t="s">
        <v>151</v>
      </c>
      <c r="E18" s="49" t="s">
        <v>152</v>
      </c>
      <c r="F18" s="50" t="s">
        <v>122</v>
      </c>
      <c r="G18" s="51">
        <v>5.26</v>
      </c>
      <c r="H18" s="51">
        <v>5.49</v>
      </c>
      <c r="I18" s="51">
        <v>5.09</v>
      </c>
      <c r="J18" s="51"/>
      <c r="K18" s="51"/>
      <c r="L18" s="51"/>
      <c r="M18" s="51">
        <f t="shared" si="0"/>
        <v>5.49</v>
      </c>
      <c r="N18" s="52" t="str">
        <f>#VALUE!</f>
        <v>1юн.</v>
      </c>
      <c r="O18" s="53">
        <v>2</v>
      </c>
      <c r="P18" s="54" t="s">
        <v>153</v>
      </c>
    </row>
    <row r="19" spans="1:16" ht="15.75" customHeight="1">
      <c r="A19" s="45">
        <v>13</v>
      </c>
      <c r="B19" s="46">
        <v>866</v>
      </c>
      <c r="C19" s="47" t="s">
        <v>127</v>
      </c>
      <c r="D19" s="48">
        <v>35075</v>
      </c>
      <c r="E19" s="49" t="s">
        <v>154</v>
      </c>
      <c r="F19" s="50" t="s">
        <v>155</v>
      </c>
      <c r="G19" s="51">
        <v>5.34</v>
      </c>
      <c r="H19" s="51">
        <v>5.47</v>
      </c>
      <c r="I19" s="51">
        <v>5.42</v>
      </c>
      <c r="J19" s="51"/>
      <c r="K19" s="51"/>
      <c r="L19" s="51"/>
      <c r="M19" s="51">
        <f t="shared" si="0"/>
        <v>5.47</v>
      </c>
      <c r="N19" s="52" t="str">
        <f>#VALUE!</f>
        <v>1юн.</v>
      </c>
      <c r="O19" s="53">
        <v>1</v>
      </c>
      <c r="P19" s="54" t="s">
        <v>156</v>
      </c>
    </row>
    <row r="20" spans="1:16" ht="15.75" customHeight="1">
      <c r="A20" s="45">
        <v>14</v>
      </c>
      <c r="B20" s="46">
        <v>53</v>
      </c>
      <c r="C20" s="47" t="s">
        <v>157</v>
      </c>
      <c r="D20" s="48">
        <v>35333</v>
      </c>
      <c r="E20" s="49" t="s">
        <v>128</v>
      </c>
      <c r="F20" s="50" t="s">
        <v>129</v>
      </c>
      <c r="G20" s="51">
        <v>5.23</v>
      </c>
      <c r="H20" s="51">
        <v>5.33</v>
      </c>
      <c r="I20" s="51">
        <v>5.22</v>
      </c>
      <c r="J20" s="51"/>
      <c r="K20" s="51"/>
      <c r="L20" s="51"/>
      <c r="M20" s="51">
        <f t="shared" si="0"/>
        <v>5.33</v>
      </c>
      <c r="N20" s="52" t="str">
        <f>#VALUE!</f>
        <v>1юн.</v>
      </c>
      <c r="O20" s="53">
        <v>1</v>
      </c>
      <c r="P20" s="54" t="s">
        <v>158</v>
      </c>
    </row>
    <row r="21" spans="1:16" ht="15.75" customHeight="1">
      <c r="A21" s="45">
        <v>15</v>
      </c>
      <c r="B21" s="46">
        <v>454</v>
      </c>
      <c r="C21" s="47" t="s">
        <v>159</v>
      </c>
      <c r="D21" s="48" t="s">
        <v>151</v>
      </c>
      <c r="E21" s="49" t="s">
        <v>160</v>
      </c>
      <c r="F21" s="50" t="s">
        <v>138</v>
      </c>
      <c r="G21" s="51">
        <v>4.96</v>
      </c>
      <c r="H21" s="51" t="s">
        <v>110</v>
      </c>
      <c r="I21" s="51">
        <v>5.2</v>
      </c>
      <c r="J21" s="51"/>
      <c r="K21" s="51"/>
      <c r="L21" s="51"/>
      <c r="M21" s="51">
        <f t="shared" si="0"/>
        <v>5.2</v>
      </c>
      <c r="N21" s="52" t="str">
        <f>#VALUE!</f>
        <v>1юн.</v>
      </c>
      <c r="O21" s="53">
        <v>1</v>
      </c>
      <c r="P21" s="54" t="s">
        <v>161</v>
      </c>
    </row>
    <row r="22" spans="1:16" ht="15.75" customHeight="1">
      <c r="A22" s="45">
        <v>16</v>
      </c>
      <c r="B22" s="46">
        <v>724</v>
      </c>
      <c r="C22" s="47" t="s">
        <v>162</v>
      </c>
      <c r="D22" s="48">
        <v>35279</v>
      </c>
      <c r="E22" s="49" t="s">
        <v>163</v>
      </c>
      <c r="F22" s="50" t="s">
        <v>138</v>
      </c>
      <c r="G22" s="51">
        <v>5.12</v>
      </c>
      <c r="H22" s="51" t="s">
        <v>110</v>
      </c>
      <c r="I22" s="51">
        <v>5.18</v>
      </c>
      <c r="J22" s="51"/>
      <c r="K22" s="51"/>
      <c r="L22" s="51"/>
      <c r="M22" s="51">
        <f t="shared" si="0"/>
        <v>5.18</v>
      </c>
      <c r="N22" s="52" t="str">
        <f>#VALUE!</f>
        <v>1юн.</v>
      </c>
      <c r="O22" s="53">
        <v>1</v>
      </c>
      <c r="P22" s="54" t="s">
        <v>164</v>
      </c>
    </row>
    <row r="23" spans="1:16" ht="15.75" customHeight="1">
      <c r="A23" s="45">
        <v>17</v>
      </c>
      <c r="B23" s="46">
        <v>602</v>
      </c>
      <c r="C23" s="47" t="s">
        <v>165</v>
      </c>
      <c r="D23" s="48">
        <v>35366</v>
      </c>
      <c r="E23" s="49" t="s">
        <v>132</v>
      </c>
      <c r="F23" s="50" t="s">
        <v>133</v>
      </c>
      <c r="G23" s="51">
        <v>4.55</v>
      </c>
      <c r="H23" s="51">
        <v>5.05</v>
      </c>
      <c r="I23" s="51">
        <v>5.15</v>
      </c>
      <c r="J23" s="51"/>
      <c r="K23" s="51"/>
      <c r="L23" s="51"/>
      <c r="M23" s="51">
        <f t="shared" si="0"/>
        <v>5.15</v>
      </c>
      <c r="N23" s="52" t="str">
        <f>#VALUE!</f>
        <v>1юн.</v>
      </c>
      <c r="O23" s="53">
        <v>1</v>
      </c>
      <c r="P23" s="54" t="s">
        <v>134</v>
      </c>
    </row>
    <row r="24" spans="1:16" ht="15.75" customHeight="1">
      <c r="A24" s="45">
        <v>18</v>
      </c>
      <c r="B24" s="46">
        <v>306</v>
      </c>
      <c r="C24" s="47" t="s">
        <v>166</v>
      </c>
      <c r="D24" s="48" t="s">
        <v>167</v>
      </c>
      <c r="E24" s="49" t="s">
        <v>144</v>
      </c>
      <c r="F24" s="50" t="s">
        <v>138</v>
      </c>
      <c r="G24" s="51">
        <v>5.09</v>
      </c>
      <c r="H24" s="51" t="s">
        <v>110</v>
      </c>
      <c r="I24" s="51">
        <v>5.12</v>
      </c>
      <c r="J24" s="51"/>
      <c r="K24" s="51"/>
      <c r="L24" s="51"/>
      <c r="M24" s="51">
        <f t="shared" si="0"/>
        <v>5.12</v>
      </c>
      <c r="N24" s="52" t="str">
        <f>#VALUE!</f>
        <v>1юн.</v>
      </c>
      <c r="O24" s="53">
        <v>1</v>
      </c>
      <c r="P24" s="54" t="s">
        <v>168</v>
      </c>
    </row>
    <row r="25" spans="1:16" ht="15.75" customHeight="1">
      <c r="A25" s="45">
        <v>19</v>
      </c>
      <c r="B25" s="46">
        <v>611</v>
      </c>
      <c r="C25" s="47" t="s">
        <v>169</v>
      </c>
      <c r="D25" s="48" t="s">
        <v>170</v>
      </c>
      <c r="E25" s="49" t="s">
        <v>132</v>
      </c>
      <c r="F25" s="50" t="s">
        <v>133</v>
      </c>
      <c r="G25" s="51">
        <v>4.92</v>
      </c>
      <c r="H25" s="51">
        <v>4.99</v>
      </c>
      <c r="I25" s="51" t="s">
        <v>110</v>
      </c>
      <c r="J25" s="51"/>
      <c r="K25" s="51"/>
      <c r="L25" s="51"/>
      <c r="M25" s="51">
        <f t="shared" si="0"/>
        <v>4.99</v>
      </c>
      <c r="N25" s="52" t="str">
        <f>#VALUE!</f>
        <v>2юн.</v>
      </c>
      <c r="O25" s="53">
        <v>1</v>
      </c>
      <c r="P25" s="54" t="s">
        <v>171</v>
      </c>
    </row>
    <row r="26" spans="1:16" ht="15.75" customHeight="1">
      <c r="A26" s="45">
        <v>20</v>
      </c>
      <c r="B26" s="46">
        <v>301</v>
      </c>
      <c r="C26" s="47" t="s">
        <v>172</v>
      </c>
      <c r="D26" s="48" t="s">
        <v>151</v>
      </c>
      <c r="E26" s="49" t="s">
        <v>144</v>
      </c>
      <c r="F26" s="50" t="s">
        <v>138</v>
      </c>
      <c r="G26" s="51">
        <v>4.98</v>
      </c>
      <c r="H26" s="51">
        <v>4.67</v>
      </c>
      <c r="I26" s="51">
        <v>4.62</v>
      </c>
      <c r="J26" s="51"/>
      <c r="K26" s="51"/>
      <c r="L26" s="51"/>
      <c r="M26" s="51">
        <f t="shared" si="0"/>
        <v>4.98</v>
      </c>
      <c r="N26" s="52" t="str">
        <f>#VALUE!</f>
        <v>2юн.</v>
      </c>
      <c r="O26" s="53">
        <v>1</v>
      </c>
      <c r="P26" s="54" t="s">
        <v>173</v>
      </c>
    </row>
    <row r="27" spans="1:16" ht="15.75" customHeight="1">
      <c r="A27" s="45"/>
      <c r="B27" s="46">
        <v>242</v>
      </c>
      <c r="C27" s="47" t="s">
        <v>174</v>
      </c>
      <c r="D27" s="48"/>
      <c r="E27" s="49" t="s">
        <v>137</v>
      </c>
      <c r="F27" s="50" t="s">
        <v>138</v>
      </c>
      <c r="G27" s="51" t="s">
        <v>110</v>
      </c>
      <c r="H27" s="51">
        <v>5.95</v>
      </c>
      <c r="I27" s="51" t="s">
        <v>110</v>
      </c>
      <c r="J27" s="51"/>
      <c r="K27" s="51"/>
      <c r="L27" s="51"/>
      <c r="M27" s="51">
        <f t="shared" si="0"/>
        <v>5.95</v>
      </c>
      <c r="N27" s="52" t="str">
        <f>#VALUE!</f>
        <v>3р</v>
      </c>
      <c r="O27" s="53" t="s">
        <v>175</v>
      </c>
      <c r="P27" s="54"/>
    </row>
    <row r="28" spans="1:16" ht="15.75" customHeight="1">
      <c r="A28" s="45"/>
      <c r="B28" s="46">
        <v>802</v>
      </c>
      <c r="C28" s="47" t="s">
        <v>176</v>
      </c>
      <c r="D28" s="48">
        <v>34844</v>
      </c>
      <c r="E28" s="49" t="s">
        <v>177</v>
      </c>
      <c r="F28" s="50" t="s">
        <v>109</v>
      </c>
      <c r="G28" s="51">
        <v>5.75</v>
      </c>
      <c r="H28" s="51" t="s">
        <v>110</v>
      </c>
      <c r="I28" s="51">
        <v>5.78</v>
      </c>
      <c r="J28" s="51"/>
      <c r="K28" s="51"/>
      <c r="L28" s="51"/>
      <c r="M28" s="51">
        <f t="shared" si="0"/>
        <v>5.78</v>
      </c>
      <c r="N28" s="52" t="str">
        <f>#VALUE!</f>
        <v>3р</v>
      </c>
      <c r="O28" s="53" t="s">
        <v>175</v>
      </c>
      <c r="P28" s="54" t="s">
        <v>178</v>
      </c>
    </row>
    <row r="29" spans="1:16" ht="15.75" customHeight="1">
      <c r="A29" s="45"/>
      <c r="B29" s="46">
        <v>244</v>
      </c>
      <c r="C29" s="47" t="s">
        <v>179</v>
      </c>
      <c r="D29" s="48">
        <v>35641</v>
      </c>
      <c r="E29" s="49" t="s">
        <v>117</v>
      </c>
      <c r="F29" s="50" t="s">
        <v>109</v>
      </c>
      <c r="G29" s="51">
        <v>4.76</v>
      </c>
      <c r="H29" s="51" t="s">
        <v>110</v>
      </c>
      <c r="I29" s="51">
        <v>5.1</v>
      </c>
      <c r="J29" s="51"/>
      <c r="K29" s="51"/>
      <c r="L29" s="51"/>
      <c r="M29" s="51">
        <f t="shared" si="0"/>
        <v>5.1</v>
      </c>
      <c r="N29" s="52" t="str">
        <f>#VALUE!</f>
        <v>1юн.</v>
      </c>
      <c r="O29" s="53" t="s">
        <v>175</v>
      </c>
      <c r="P29" s="54" t="s">
        <v>180</v>
      </c>
    </row>
    <row r="30" spans="1:16" ht="15.75" customHeight="1" thickBot="1">
      <c r="A30" s="45"/>
      <c r="B30" s="46">
        <v>215</v>
      </c>
      <c r="C30" s="47" t="s">
        <v>181</v>
      </c>
      <c r="D30" s="48"/>
      <c r="E30" s="49" t="s">
        <v>108</v>
      </c>
      <c r="F30" s="50" t="s">
        <v>182</v>
      </c>
      <c r="G30" s="51" t="s">
        <v>110</v>
      </c>
      <c r="H30" s="51">
        <v>5.06</v>
      </c>
      <c r="I30" s="51">
        <v>5.05</v>
      </c>
      <c r="J30" s="51"/>
      <c r="K30" s="51"/>
      <c r="L30" s="51"/>
      <c r="M30" s="51">
        <f t="shared" si="0"/>
        <v>5.06</v>
      </c>
      <c r="N30" s="52" t="str">
        <f>#VALUE!</f>
        <v>1юн.</v>
      </c>
      <c r="O30" s="53" t="s">
        <v>175</v>
      </c>
      <c r="P30" s="54" t="s">
        <v>115</v>
      </c>
    </row>
    <row r="31" spans="1:21" ht="15.75" customHeight="1" thickBot="1">
      <c r="A31" s="39" t="s">
        <v>183</v>
      </c>
      <c r="B31" s="40"/>
      <c r="C31" s="40"/>
      <c r="D31" s="41"/>
      <c r="E31" s="42"/>
      <c r="F31" s="40"/>
      <c r="G31" s="43"/>
      <c r="H31" s="43"/>
      <c r="I31" s="43"/>
      <c r="J31" s="43"/>
      <c r="K31" s="43"/>
      <c r="L31" s="43"/>
      <c r="M31" s="43"/>
      <c r="N31" s="40"/>
      <c r="O31" s="40"/>
      <c r="P31" s="44"/>
      <c r="R31" s="55"/>
      <c r="S31" s="56"/>
      <c r="U31" s="56"/>
    </row>
    <row r="32" spans="1:21" ht="15.75" customHeight="1">
      <c r="A32" s="57">
        <f aca="true" t="shared" si="1" ref="A32:A44">RANK(M32,$M$32:$M$45)</f>
        <v>1</v>
      </c>
      <c r="B32" s="58">
        <v>879</v>
      </c>
      <c r="C32" s="47" t="s">
        <v>184</v>
      </c>
      <c r="D32" s="48">
        <v>34769</v>
      </c>
      <c r="E32" s="49" t="s">
        <v>154</v>
      </c>
      <c r="F32" s="50" t="s">
        <v>155</v>
      </c>
      <c r="G32" s="51" t="s">
        <v>110</v>
      </c>
      <c r="H32" s="51">
        <v>12.2</v>
      </c>
      <c r="I32" s="51">
        <v>13</v>
      </c>
      <c r="J32" s="51">
        <v>12.72</v>
      </c>
      <c r="K32" s="51">
        <v>12.49</v>
      </c>
      <c r="L32" s="51" t="s">
        <v>123</v>
      </c>
      <c r="M32" s="51">
        <f aca="true" t="shared" si="2" ref="M32:M44">MAX(G32:L32)</f>
        <v>13</v>
      </c>
      <c r="N32" s="52" t="str">
        <f>#VALUE!</f>
        <v>2р</v>
      </c>
      <c r="O32" s="53">
        <v>27</v>
      </c>
      <c r="P32" s="54" t="s">
        <v>185</v>
      </c>
      <c r="R32" s="55"/>
      <c r="S32" s="56"/>
      <c r="U32" s="56"/>
    </row>
    <row r="33" spans="1:21" ht="15.75" customHeight="1">
      <c r="A33" s="57">
        <f t="shared" si="1"/>
        <v>2</v>
      </c>
      <c r="B33" s="58">
        <v>656</v>
      </c>
      <c r="C33" s="47" t="s">
        <v>148</v>
      </c>
      <c r="D33" s="48">
        <v>35172</v>
      </c>
      <c r="E33" s="49" t="s">
        <v>137</v>
      </c>
      <c r="F33" s="50" t="s">
        <v>138</v>
      </c>
      <c r="G33" s="51">
        <v>12.54</v>
      </c>
      <c r="H33" s="51">
        <v>11.36</v>
      </c>
      <c r="I33" s="51">
        <v>12.26</v>
      </c>
      <c r="J33" s="51">
        <v>12.21</v>
      </c>
      <c r="K33" s="51">
        <v>12.35</v>
      </c>
      <c r="L33" s="51">
        <v>12.3</v>
      </c>
      <c r="M33" s="51">
        <f t="shared" si="2"/>
        <v>12.54</v>
      </c>
      <c r="N33" s="52" t="str">
        <f>#VALUE!</f>
        <v>3р</v>
      </c>
      <c r="O33" s="53">
        <v>24</v>
      </c>
      <c r="P33" s="54" t="s">
        <v>149</v>
      </c>
      <c r="R33" s="55"/>
      <c r="S33" s="56"/>
      <c r="U33" s="56"/>
    </row>
    <row r="34" spans="1:21" ht="15.75" customHeight="1">
      <c r="A34" s="57">
        <f t="shared" si="1"/>
        <v>3</v>
      </c>
      <c r="B34" s="58">
        <v>61</v>
      </c>
      <c r="C34" s="47" t="s">
        <v>127</v>
      </c>
      <c r="D34" s="48">
        <v>35076</v>
      </c>
      <c r="E34" s="49" t="s">
        <v>128</v>
      </c>
      <c r="F34" s="50" t="s">
        <v>129</v>
      </c>
      <c r="G34" s="51">
        <v>12.09</v>
      </c>
      <c r="H34" s="51" t="s">
        <v>110</v>
      </c>
      <c r="I34" s="51">
        <v>12.14</v>
      </c>
      <c r="J34" s="51">
        <v>12.53</v>
      </c>
      <c r="K34" s="51" t="s">
        <v>123</v>
      </c>
      <c r="L34" s="51">
        <v>12.51</v>
      </c>
      <c r="M34" s="51">
        <f t="shared" si="2"/>
        <v>12.53</v>
      </c>
      <c r="N34" s="52" t="str">
        <f>#VALUE!</f>
        <v>3р</v>
      </c>
      <c r="O34" s="53">
        <v>21</v>
      </c>
      <c r="P34" s="54" t="s">
        <v>130</v>
      </c>
      <c r="R34" s="55"/>
      <c r="S34" s="56"/>
      <c r="U34" s="56"/>
    </row>
    <row r="35" spans="1:21" ht="15.75" customHeight="1">
      <c r="A35" s="57">
        <f t="shared" si="1"/>
        <v>4</v>
      </c>
      <c r="B35" s="58">
        <v>659</v>
      </c>
      <c r="C35" s="47" t="s">
        <v>135</v>
      </c>
      <c r="D35" s="48" t="s">
        <v>136</v>
      </c>
      <c r="E35" s="49" t="s">
        <v>137</v>
      </c>
      <c r="F35" s="50" t="s">
        <v>138</v>
      </c>
      <c r="G35" s="51">
        <v>12.1</v>
      </c>
      <c r="H35" s="51">
        <v>12.3</v>
      </c>
      <c r="I35" s="51">
        <v>12.21</v>
      </c>
      <c r="J35" s="51">
        <v>12.36</v>
      </c>
      <c r="K35" s="51">
        <v>12.41</v>
      </c>
      <c r="L35" s="51">
        <v>12.51</v>
      </c>
      <c r="M35" s="51">
        <f t="shared" si="2"/>
        <v>12.51</v>
      </c>
      <c r="N35" s="52" t="str">
        <f>#VALUE!</f>
        <v>3р</v>
      </c>
      <c r="O35" s="53">
        <v>18</v>
      </c>
      <c r="P35" s="54" t="s">
        <v>139</v>
      </c>
      <c r="R35" s="55"/>
      <c r="S35" s="56"/>
      <c r="U35" s="56"/>
    </row>
    <row r="36" spans="1:21" ht="15.75" customHeight="1">
      <c r="A36" s="57">
        <f t="shared" si="1"/>
        <v>5</v>
      </c>
      <c r="B36" s="58">
        <v>610</v>
      </c>
      <c r="C36" s="47" t="s">
        <v>186</v>
      </c>
      <c r="D36" s="48">
        <v>34749</v>
      </c>
      <c r="E36" s="49" t="s">
        <v>132</v>
      </c>
      <c r="F36" s="50" t="s">
        <v>133</v>
      </c>
      <c r="G36" s="51" t="s">
        <v>110</v>
      </c>
      <c r="H36" s="51">
        <v>12.46</v>
      </c>
      <c r="I36" s="51">
        <v>11.94</v>
      </c>
      <c r="J36" s="51">
        <v>12.48</v>
      </c>
      <c r="K36" s="51">
        <v>12.4</v>
      </c>
      <c r="L36" s="51">
        <v>12.45</v>
      </c>
      <c r="M36" s="51">
        <f t="shared" si="2"/>
        <v>12.48</v>
      </c>
      <c r="N36" s="52" t="str">
        <f>#VALUE!</f>
        <v>3р</v>
      </c>
      <c r="O36" s="53">
        <v>16</v>
      </c>
      <c r="P36" s="54" t="s">
        <v>171</v>
      </c>
      <c r="R36" s="55"/>
      <c r="S36" s="56"/>
      <c r="U36" s="56"/>
    </row>
    <row r="37" spans="1:21" ht="15.75" customHeight="1">
      <c r="A37" s="57">
        <f t="shared" si="1"/>
        <v>6</v>
      </c>
      <c r="B37" s="58">
        <v>603</v>
      </c>
      <c r="C37" s="47" t="s">
        <v>131</v>
      </c>
      <c r="D37" s="48">
        <v>35295</v>
      </c>
      <c r="E37" s="49" t="s">
        <v>132</v>
      </c>
      <c r="F37" s="50" t="s">
        <v>133</v>
      </c>
      <c r="G37" s="51">
        <v>12.04</v>
      </c>
      <c r="H37" s="51">
        <v>12.19</v>
      </c>
      <c r="I37" s="51" t="s">
        <v>110</v>
      </c>
      <c r="J37" s="51" t="s">
        <v>110</v>
      </c>
      <c r="K37" s="51" t="s">
        <v>123</v>
      </c>
      <c r="L37" s="51" t="s">
        <v>110</v>
      </c>
      <c r="M37" s="51">
        <f t="shared" si="2"/>
        <v>12.19</v>
      </c>
      <c r="N37" s="52" t="str">
        <f>#VALUE!</f>
        <v>3р</v>
      </c>
      <c r="O37" s="53">
        <v>14</v>
      </c>
      <c r="P37" s="54" t="s">
        <v>134</v>
      </c>
      <c r="R37" s="55"/>
      <c r="S37" s="56"/>
      <c r="U37" s="56"/>
    </row>
    <row r="38" spans="1:21" ht="15.75" customHeight="1">
      <c r="A38" s="57">
        <f t="shared" si="1"/>
        <v>7</v>
      </c>
      <c r="B38" s="58">
        <v>907</v>
      </c>
      <c r="C38" s="47" t="s">
        <v>187</v>
      </c>
      <c r="D38" s="48" t="s">
        <v>188</v>
      </c>
      <c r="E38" s="49" t="s">
        <v>189</v>
      </c>
      <c r="F38" s="50" t="s">
        <v>190</v>
      </c>
      <c r="G38" s="51">
        <v>11.82</v>
      </c>
      <c r="H38" s="51">
        <v>12.01</v>
      </c>
      <c r="I38" s="51">
        <v>11.58</v>
      </c>
      <c r="J38" s="51">
        <v>11.48</v>
      </c>
      <c r="K38" s="51" t="s">
        <v>123</v>
      </c>
      <c r="L38" s="51" t="s">
        <v>123</v>
      </c>
      <c r="M38" s="51">
        <f t="shared" si="2"/>
        <v>12.01</v>
      </c>
      <c r="N38" s="52" t="str">
        <f>#VALUE!</f>
        <v>3р</v>
      </c>
      <c r="O38" s="53">
        <v>12</v>
      </c>
      <c r="P38" s="54" t="s">
        <v>191</v>
      </c>
      <c r="R38" s="55"/>
      <c r="S38" s="56"/>
      <c r="U38" s="56"/>
    </row>
    <row r="39" spans="1:21" ht="15.75" customHeight="1">
      <c r="A39" s="57">
        <f t="shared" si="1"/>
        <v>8</v>
      </c>
      <c r="B39" s="58">
        <v>309</v>
      </c>
      <c r="C39" s="47" t="s">
        <v>143</v>
      </c>
      <c r="D39" s="48">
        <v>35119</v>
      </c>
      <c r="E39" s="49" t="s">
        <v>144</v>
      </c>
      <c r="F39" s="50" t="s">
        <v>138</v>
      </c>
      <c r="G39" s="51">
        <v>11.8</v>
      </c>
      <c r="H39" s="51">
        <v>12</v>
      </c>
      <c r="I39" s="51" t="s">
        <v>110</v>
      </c>
      <c r="J39" s="51" t="s">
        <v>110</v>
      </c>
      <c r="K39" s="51">
        <v>11.7</v>
      </c>
      <c r="L39" s="51">
        <v>11.66</v>
      </c>
      <c r="M39" s="51">
        <f t="shared" si="2"/>
        <v>12</v>
      </c>
      <c r="N39" s="52" t="str">
        <f>#VALUE!</f>
        <v>3р</v>
      </c>
      <c r="O39" s="53">
        <v>10</v>
      </c>
      <c r="P39" s="54" t="s">
        <v>145</v>
      </c>
      <c r="R39" s="55"/>
      <c r="S39" s="56"/>
      <c r="U39" s="56"/>
    </row>
    <row r="40" spans="1:21" ht="15.75" customHeight="1">
      <c r="A40" s="57">
        <f t="shared" si="1"/>
        <v>9</v>
      </c>
      <c r="B40" s="58">
        <v>560</v>
      </c>
      <c r="C40" s="47" t="s">
        <v>140</v>
      </c>
      <c r="D40" s="48">
        <v>35184</v>
      </c>
      <c r="E40" s="49" t="s">
        <v>141</v>
      </c>
      <c r="F40" s="50" t="s">
        <v>133</v>
      </c>
      <c r="G40" s="51">
        <v>11.98</v>
      </c>
      <c r="H40" s="51" t="s">
        <v>110</v>
      </c>
      <c r="I40" s="51" t="s">
        <v>110</v>
      </c>
      <c r="J40" s="51"/>
      <c r="K40" s="51"/>
      <c r="L40" s="51"/>
      <c r="M40" s="51">
        <f t="shared" si="2"/>
        <v>11.98</v>
      </c>
      <c r="N40" s="52" t="str">
        <f>#VALUE!</f>
        <v>1юн.</v>
      </c>
      <c r="O40" s="53">
        <v>8</v>
      </c>
      <c r="P40" s="54" t="s">
        <v>142</v>
      </c>
      <c r="R40" s="55"/>
      <c r="S40" s="56"/>
      <c r="U40" s="56"/>
    </row>
    <row r="41" spans="1:21" ht="15.75" customHeight="1">
      <c r="A41" s="57">
        <f t="shared" si="1"/>
        <v>10</v>
      </c>
      <c r="B41" s="58">
        <v>53</v>
      </c>
      <c r="C41" s="47" t="s">
        <v>157</v>
      </c>
      <c r="D41" s="48">
        <v>35333</v>
      </c>
      <c r="E41" s="49" t="s">
        <v>128</v>
      </c>
      <c r="F41" s="50" t="s">
        <v>129</v>
      </c>
      <c r="G41" s="51" t="s">
        <v>110</v>
      </c>
      <c r="H41" s="51">
        <v>11.7</v>
      </c>
      <c r="I41" s="51">
        <v>11.94</v>
      </c>
      <c r="J41" s="51"/>
      <c r="K41" s="51"/>
      <c r="L41" s="51"/>
      <c r="M41" s="51">
        <f t="shared" si="2"/>
        <v>11.94</v>
      </c>
      <c r="N41" s="52" t="str">
        <f>#VALUE!</f>
        <v>1юн.</v>
      </c>
      <c r="O41" s="53">
        <v>6</v>
      </c>
      <c r="P41" s="54" t="s">
        <v>158</v>
      </c>
      <c r="R41" s="55"/>
      <c r="S41" s="56"/>
      <c r="U41" s="56"/>
    </row>
    <row r="42" spans="1:21" ht="15.75" customHeight="1">
      <c r="A42" s="57">
        <f t="shared" si="1"/>
        <v>11</v>
      </c>
      <c r="B42" s="58">
        <v>915</v>
      </c>
      <c r="C42" s="47" t="s">
        <v>192</v>
      </c>
      <c r="D42" s="48">
        <v>34952</v>
      </c>
      <c r="E42" s="49" t="s">
        <v>189</v>
      </c>
      <c r="F42" s="50" t="s">
        <v>138</v>
      </c>
      <c r="G42" s="51">
        <v>11.67</v>
      </c>
      <c r="H42" s="51" t="s">
        <v>110</v>
      </c>
      <c r="I42" s="51" t="s">
        <v>110</v>
      </c>
      <c r="J42" s="51"/>
      <c r="K42" s="51"/>
      <c r="L42" s="51"/>
      <c r="M42" s="51">
        <f t="shared" si="2"/>
        <v>11.67</v>
      </c>
      <c r="N42" s="52" t="str">
        <f>#VALUE!</f>
        <v>1юн.</v>
      </c>
      <c r="O42" s="53">
        <v>4</v>
      </c>
      <c r="P42" s="54" t="s">
        <v>193</v>
      </c>
      <c r="R42" s="55"/>
      <c r="S42" s="56"/>
      <c r="U42" s="56"/>
    </row>
    <row r="43" spans="1:21" ht="15.75" customHeight="1">
      <c r="A43" s="57">
        <f t="shared" si="1"/>
        <v>12</v>
      </c>
      <c r="B43" s="58">
        <v>724</v>
      </c>
      <c r="C43" s="47" t="s">
        <v>162</v>
      </c>
      <c r="D43" s="48">
        <v>35279</v>
      </c>
      <c r="E43" s="49" t="s">
        <v>163</v>
      </c>
      <c r="F43" s="50" t="s">
        <v>138</v>
      </c>
      <c r="G43" s="51">
        <v>11.56</v>
      </c>
      <c r="H43" s="51" t="s">
        <v>110</v>
      </c>
      <c r="I43" s="51">
        <v>11.52</v>
      </c>
      <c r="J43" s="51"/>
      <c r="K43" s="51"/>
      <c r="L43" s="51"/>
      <c r="M43" s="51">
        <f t="shared" si="2"/>
        <v>11.56</v>
      </c>
      <c r="N43" s="52" t="str">
        <f>#VALUE!</f>
        <v>1юн.</v>
      </c>
      <c r="O43" s="53">
        <v>2</v>
      </c>
      <c r="P43" s="54" t="s">
        <v>164</v>
      </c>
      <c r="R43" s="55"/>
      <c r="S43" s="56"/>
      <c r="U43" s="56"/>
    </row>
    <row r="44" spans="1:21" ht="15.75" customHeight="1">
      <c r="A44" s="57">
        <f t="shared" si="1"/>
        <v>13</v>
      </c>
      <c r="B44" s="58">
        <v>205</v>
      </c>
      <c r="C44" s="47" t="s">
        <v>194</v>
      </c>
      <c r="D44" s="48">
        <v>35186</v>
      </c>
      <c r="E44" s="49" t="s">
        <v>195</v>
      </c>
      <c r="F44" s="50" t="s">
        <v>126</v>
      </c>
      <c r="G44" s="51" t="s">
        <v>110</v>
      </c>
      <c r="H44" s="51">
        <v>11.35</v>
      </c>
      <c r="I44" s="51" t="s">
        <v>110</v>
      </c>
      <c r="J44" s="51"/>
      <c r="K44" s="51"/>
      <c r="L44" s="51"/>
      <c r="M44" s="51">
        <f t="shared" si="2"/>
        <v>11.35</v>
      </c>
      <c r="N44" s="52" t="str">
        <f>#VALUE!</f>
        <v>1юн.</v>
      </c>
      <c r="O44" s="53">
        <v>1</v>
      </c>
      <c r="P44" s="54" t="s">
        <v>196</v>
      </c>
      <c r="R44" s="55"/>
      <c r="S44" s="56"/>
      <c r="U44" s="56"/>
    </row>
    <row r="45" spans="1:21" ht="15.75" customHeight="1" thickBot="1">
      <c r="A45" s="57"/>
      <c r="B45" s="58">
        <v>588</v>
      </c>
      <c r="C45" s="47" t="s">
        <v>197</v>
      </c>
      <c r="D45" s="48">
        <v>34813</v>
      </c>
      <c r="E45" s="49" t="s">
        <v>141</v>
      </c>
      <c r="F45" s="50" t="s">
        <v>133</v>
      </c>
      <c r="G45" s="51"/>
      <c r="H45" s="51"/>
      <c r="I45" s="51"/>
      <c r="J45" s="51"/>
      <c r="K45" s="51"/>
      <c r="L45" s="51"/>
      <c r="M45" s="51" t="s">
        <v>198</v>
      </c>
      <c r="N45" s="52"/>
      <c r="O45" s="53" t="s">
        <v>199</v>
      </c>
      <c r="P45" s="54" t="s">
        <v>200</v>
      </c>
      <c r="R45" s="55"/>
      <c r="S45" s="56"/>
      <c r="U45" s="56"/>
    </row>
    <row r="46" spans="1:16" ht="15.75" customHeight="1" thickBot="1">
      <c r="A46" s="39" t="s">
        <v>201</v>
      </c>
      <c r="B46" s="40"/>
      <c r="C46" s="40"/>
      <c r="D46" s="41"/>
      <c r="E46" s="42"/>
      <c r="F46" s="40"/>
      <c r="G46" s="43"/>
      <c r="H46" s="43"/>
      <c r="I46" s="43"/>
      <c r="J46" s="43"/>
      <c r="K46" s="43"/>
      <c r="L46" s="43"/>
      <c r="M46" s="43"/>
      <c r="N46" s="40"/>
      <c r="O46" s="40"/>
      <c r="P46" s="44"/>
    </row>
    <row r="47" spans="1:16" ht="15.75" customHeight="1">
      <c r="A47" s="45">
        <f>RANK(M47,$M$47:$M$85)</f>
        <v>1</v>
      </c>
      <c r="B47" s="46"/>
      <c r="C47" s="47" t="s">
        <v>202</v>
      </c>
      <c r="D47" s="48">
        <v>34069</v>
      </c>
      <c r="E47" s="49" t="s">
        <v>177</v>
      </c>
      <c r="F47" s="50" t="s">
        <v>109</v>
      </c>
      <c r="G47" s="51">
        <v>16.25</v>
      </c>
      <c r="H47" s="51" t="s">
        <v>110</v>
      </c>
      <c r="I47" s="51" t="s">
        <v>110</v>
      </c>
      <c r="J47" s="51" t="s">
        <v>110</v>
      </c>
      <c r="K47" s="51" t="s">
        <v>110</v>
      </c>
      <c r="L47" s="51" t="s">
        <v>110</v>
      </c>
      <c r="M47" s="51">
        <f>MAX(G47:L47)</f>
        <v>16.25</v>
      </c>
      <c r="N47" s="59" t="s">
        <v>203</v>
      </c>
      <c r="O47" s="53"/>
      <c r="P47" s="60" t="s">
        <v>204</v>
      </c>
    </row>
    <row r="48" spans="1:21" ht="15.75" customHeight="1">
      <c r="A48" s="45">
        <f>RANK(M48,$M$47:$M$85)</f>
        <v>11</v>
      </c>
      <c r="B48" s="46">
        <v>63</v>
      </c>
      <c r="C48" s="47" t="s">
        <v>205</v>
      </c>
      <c r="D48" s="48">
        <v>34435</v>
      </c>
      <c r="E48" s="49" t="s">
        <v>128</v>
      </c>
      <c r="F48" s="50" t="s">
        <v>129</v>
      </c>
      <c r="G48" s="51">
        <v>11.45</v>
      </c>
      <c r="H48" s="51">
        <v>10.67</v>
      </c>
      <c r="I48" s="51">
        <v>11.72</v>
      </c>
      <c r="J48" s="51">
        <v>12.33</v>
      </c>
      <c r="K48" s="51">
        <v>11.71</v>
      </c>
      <c r="L48" s="51" t="s">
        <v>123</v>
      </c>
      <c r="M48" s="51">
        <f>MAX(G48:L48)</f>
        <v>12.33</v>
      </c>
      <c r="N48" s="59">
        <v>2</v>
      </c>
      <c r="O48" s="53"/>
      <c r="P48" s="60" t="s">
        <v>206</v>
      </c>
      <c r="R48" s="55" t="s">
        <v>207</v>
      </c>
      <c r="S48" s="56" t="s">
        <v>208</v>
      </c>
      <c r="U48" s="56"/>
    </row>
    <row r="49" spans="1:21" ht="15.75" customHeight="1" thickBot="1">
      <c r="A49" s="45"/>
      <c r="B49" s="46">
        <v>233</v>
      </c>
      <c r="C49" s="47" t="s">
        <v>107</v>
      </c>
      <c r="D49" s="48">
        <v>33982</v>
      </c>
      <c r="E49" s="49" t="s">
        <v>108</v>
      </c>
      <c r="F49" s="50" t="s">
        <v>109</v>
      </c>
      <c r="G49" s="51">
        <v>11.7</v>
      </c>
      <c r="H49" s="51" t="s">
        <v>110</v>
      </c>
      <c r="I49" s="51">
        <v>11.95</v>
      </c>
      <c r="J49" s="51" t="s">
        <v>110</v>
      </c>
      <c r="K49" s="51" t="s">
        <v>110</v>
      </c>
      <c r="L49" s="51">
        <v>10.69</v>
      </c>
      <c r="M49" s="51">
        <f>MAX(G49:L49)</f>
        <v>11.95</v>
      </c>
      <c r="N49" s="59">
        <v>3</v>
      </c>
      <c r="O49" s="53" t="s">
        <v>175</v>
      </c>
      <c r="P49" s="60" t="s">
        <v>111</v>
      </c>
      <c r="R49" s="55" t="s">
        <v>198</v>
      </c>
      <c r="S49" s="56" t="s">
        <v>209</v>
      </c>
      <c r="U49" s="56"/>
    </row>
    <row r="50" spans="1:16" ht="15.75" customHeight="1" thickBot="1">
      <c r="A50" s="39" t="s">
        <v>210</v>
      </c>
      <c r="B50" s="40"/>
      <c r="C50" s="40"/>
      <c r="D50" s="41"/>
      <c r="E50" s="42"/>
      <c r="F50" s="40"/>
      <c r="G50" s="43"/>
      <c r="H50" s="43"/>
      <c r="I50" s="43"/>
      <c r="J50" s="43"/>
      <c r="K50" s="43"/>
      <c r="L50" s="43"/>
      <c r="M50" s="43"/>
      <c r="N50" s="40"/>
      <c r="O50" s="40"/>
      <c r="P50" s="44"/>
    </row>
    <row r="51" spans="1:16" ht="15.75" customHeight="1">
      <c r="A51" s="45">
        <v>1</v>
      </c>
      <c r="B51" s="46">
        <v>858</v>
      </c>
      <c r="C51" s="47" t="s">
        <v>211</v>
      </c>
      <c r="D51" s="48">
        <v>34847</v>
      </c>
      <c r="E51" s="49" t="s">
        <v>154</v>
      </c>
      <c r="F51" s="50" t="s">
        <v>155</v>
      </c>
      <c r="G51" s="51">
        <v>14.83</v>
      </c>
      <c r="H51" s="51" t="s">
        <v>110</v>
      </c>
      <c r="I51" s="51" t="s">
        <v>110</v>
      </c>
      <c r="J51" s="51" t="s">
        <v>110</v>
      </c>
      <c r="K51" s="51">
        <v>13.73</v>
      </c>
      <c r="L51" s="51" t="s">
        <v>123</v>
      </c>
      <c r="M51" s="51">
        <f aca="true" t="shared" si="3" ref="M51:M79">MAX(G51:L51)</f>
        <v>14.83</v>
      </c>
      <c r="N51" s="59" t="str">
        <f aca="true" t="shared" si="4" ref="N51:N80">IF(M51&gt;=18.4,"КМС",IF(M51&gt;=16.6,"1р",IF(M51&gt;=14.4,"2р",IF(M51&gt;=12.3,"3р",IF(M51&gt;11,"1юн.",IF(M51&gt;9.5,"2юн.",IF(M51&lt;9.5,"б/р")))))))</f>
        <v>2р</v>
      </c>
      <c r="O51" s="53">
        <v>27</v>
      </c>
      <c r="P51" s="60" t="s">
        <v>156</v>
      </c>
    </row>
    <row r="52" spans="1:16" ht="15.75" customHeight="1">
      <c r="A52" s="45">
        <v>2</v>
      </c>
      <c r="B52" s="46">
        <v>802</v>
      </c>
      <c r="C52" s="47" t="s">
        <v>176</v>
      </c>
      <c r="D52" s="48">
        <v>34844</v>
      </c>
      <c r="E52" s="49" t="s">
        <v>177</v>
      </c>
      <c r="F52" s="50" t="s">
        <v>109</v>
      </c>
      <c r="G52" s="51">
        <v>14.18</v>
      </c>
      <c r="H52" s="51" t="s">
        <v>110</v>
      </c>
      <c r="I52" s="51" t="s">
        <v>110</v>
      </c>
      <c r="J52" s="51" t="s">
        <v>123</v>
      </c>
      <c r="K52" s="51">
        <v>13.23</v>
      </c>
      <c r="L52" s="51" t="s">
        <v>110</v>
      </c>
      <c r="M52" s="51">
        <f t="shared" si="3"/>
        <v>14.18</v>
      </c>
      <c r="N52" s="59" t="str">
        <f t="shared" si="4"/>
        <v>3р</v>
      </c>
      <c r="O52" s="53">
        <v>24</v>
      </c>
      <c r="P52" s="60" t="s">
        <v>178</v>
      </c>
    </row>
    <row r="53" spans="1:16" ht="15.75" customHeight="1">
      <c r="A53" s="45">
        <v>3</v>
      </c>
      <c r="B53" s="46">
        <v>669</v>
      </c>
      <c r="C53" s="47" t="s">
        <v>212</v>
      </c>
      <c r="D53" s="48" t="s">
        <v>213</v>
      </c>
      <c r="E53" s="49" t="s">
        <v>137</v>
      </c>
      <c r="F53" s="50" t="s">
        <v>138</v>
      </c>
      <c r="G53" s="51">
        <v>13.86</v>
      </c>
      <c r="H53" s="51" t="s">
        <v>110</v>
      </c>
      <c r="I53" s="51" t="s">
        <v>110</v>
      </c>
      <c r="J53" s="51">
        <v>13.8</v>
      </c>
      <c r="K53" s="51">
        <v>13.44</v>
      </c>
      <c r="L53" s="51" t="s">
        <v>110</v>
      </c>
      <c r="M53" s="51">
        <f t="shared" si="3"/>
        <v>13.86</v>
      </c>
      <c r="N53" s="59" t="str">
        <f t="shared" si="4"/>
        <v>3р</v>
      </c>
      <c r="O53" s="53">
        <v>21</v>
      </c>
      <c r="P53" s="60" t="s">
        <v>214</v>
      </c>
    </row>
    <row r="54" spans="1:16" ht="15.75" customHeight="1">
      <c r="A54" s="45">
        <v>4</v>
      </c>
      <c r="B54" s="46">
        <v>612</v>
      </c>
      <c r="C54" s="47" t="s">
        <v>215</v>
      </c>
      <c r="D54" s="48">
        <v>35287</v>
      </c>
      <c r="E54" s="49" t="s">
        <v>132</v>
      </c>
      <c r="F54" s="50" t="s">
        <v>133</v>
      </c>
      <c r="G54" s="51">
        <v>13.42</v>
      </c>
      <c r="H54" s="51" t="s">
        <v>110</v>
      </c>
      <c r="I54" s="51" t="s">
        <v>110</v>
      </c>
      <c r="J54" s="51">
        <v>12.05</v>
      </c>
      <c r="K54" s="51">
        <v>11.94</v>
      </c>
      <c r="L54" s="51">
        <v>13.11</v>
      </c>
      <c r="M54" s="51">
        <f t="shared" si="3"/>
        <v>13.42</v>
      </c>
      <c r="N54" s="59" t="str">
        <f t="shared" si="4"/>
        <v>3р</v>
      </c>
      <c r="O54" s="53">
        <v>18</v>
      </c>
      <c r="P54" s="60" t="s">
        <v>216</v>
      </c>
    </row>
    <row r="55" spans="1:16" ht="15.75" customHeight="1">
      <c r="A55" s="45">
        <v>5</v>
      </c>
      <c r="B55" s="46">
        <v>54</v>
      </c>
      <c r="C55" s="47" t="s">
        <v>217</v>
      </c>
      <c r="D55" s="48">
        <v>35087</v>
      </c>
      <c r="E55" s="49" t="s">
        <v>128</v>
      </c>
      <c r="F55" s="50" t="s">
        <v>129</v>
      </c>
      <c r="G55" s="51">
        <v>13.34</v>
      </c>
      <c r="H55" s="51" t="s">
        <v>110</v>
      </c>
      <c r="I55" s="51" t="s">
        <v>110</v>
      </c>
      <c r="J55" s="51">
        <v>12.47</v>
      </c>
      <c r="K55" s="51" t="s">
        <v>110</v>
      </c>
      <c r="L55" s="51" t="s">
        <v>110</v>
      </c>
      <c r="M55" s="51">
        <f t="shared" si="3"/>
        <v>13.34</v>
      </c>
      <c r="N55" s="59" t="str">
        <f t="shared" si="4"/>
        <v>3р</v>
      </c>
      <c r="O55" s="53">
        <v>16</v>
      </c>
      <c r="P55" s="60" t="s">
        <v>218</v>
      </c>
    </row>
    <row r="56" spans="1:16" ht="15.75" customHeight="1">
      <c r="A56" s="45">
        <v>6</v>
      </c>
      <c r="B56" s="46"/>
      <c r="C56" s="47" t="s">
        <v>219</v>
      </c>
      <c r="D56" s="48"/>
      <c r="E56" s="49" t="s">
        <v>137</v>
      </c>
      <c r="F56" s="50"/>
      <c r="G56" s="51">
        <v>12.58</v>
      </c>
      <c r="H56" s="51" t="s">
        <v>110</v>
      </c>
      <c r="I56" s="51" t="s">
        <v>110</v>
      </c>
      <c r="J56" s="51">
        <v>12.6</v>
      </c>
      <c r="K56" s="51">
        <v>13.06</v>
      </c>
      <c r="L56" s="51">
        <v>12.29</v>
      </c>
      <c r="M56" s="51">
        <f t="shared" si="3"/>
        <v>13.06</v>
      </c>
      <c r="N56" s="59" t="str">
        <f t="shared" si="4"/>
        <v>3р</v>
      </c>
      <c r="O56" s="53" t="s">
        <v>220</v>
      </c>
      <c r="P56" s="60"/>
    </row>
    <row r="57" spans="1:16" ht="15.75" customHeight="1">
      <c r="A57" s="45">
        <v>7</v>
      </c>
      <c r="B57" s="46">
        <v>422</v>
      </c>
      <c r="C57" s="47" t="s">
        <v>221</v>
      </c>
      <c r="D57" s="48">
        <v>35175</v>
      </c>
      <c r="E57" s="49" t="s">
        <v>222</v>
      </c>
      <c r="F57" s="50" t="s">
        <v>223</v>
      </c>
      <c r="G57" s="51" t="s">
        <v>110</v>
      </c>
      <c r="H57" s="51" t="s">
        <v>110</v>
      </c>
      <c r="I57" s="51">
        <v>12.55</v>
      </c>
      <c r="J57" s="51">
        <v>12.95</v>
      </c>
      <c r="K57" s="51">
        <v>12.68</v>
      </c>
      <c r="L57" s="51" t="s">
        <v>110</v>
      </c>
      <c r="M57" s="51">
        <f t="shared" si="3"/>
        <v>12.95</v>
      </c>
      <c r="N57" s="59" t="str">
        <f t="shared" si="4"/>
        <v>3р</v>
      </c>
      <c r="O57" s="53">
        <v>14</v>
      </c>
      <c r="P57" s="60" t="s">
        <v>224</v>
      </c>
    </row>
    <row r="58" spans="1:16" ht="15.75" customHeight="1">
      <c r="A58" s="45">
        <v>8</v>
      </c>
      <c r="B58" s="46">
        <v>367</v>
      </c>
      <c r="C58" s="47" t="s">
        <v>225</v>
      </c>
      <c r="D58" s="48" t="s">
        <v>226</v>
      </c>
      <c r="E58" s="49" t="s">
        <v>88</v>
      </c>
      <c r="F58" s="50" t="s">
        <v>138</v>
      </c>
      <c r="G58" s="51" t="s">
        <v>110</v>
      </c>
      <c r="H58" s="51">
        <v>12.01</v>
      </c>
      <c r="I58" s="51" t="s">
        <v>110</v>
      </c>
      <c r="J58" s="51">
        <v>11.48</v>
      </c>
      <c r="K58" s="51">
        <v>12.14</v>
      </c>
      <c r="L58" s="51">
        <v>11.49</v>
      </c>
      <c r="M58" s="51">
        <f t="shared" si="3"/>
        <v>12.14</v>
      </c>
      <c r="N58" s="59" t="str">
        <f t="shared" si="4"/>
        <v>1юн.</v>
      </c>
      <c r="O58" s="53">
        <v>12</v>
      </c>
      <c r="P58" s="60" t="s">
        <v>227</v>
      </c>
    </row>
    <row r="59" spans="1:16" ht="15.75" customHeight="1">
      <c r="A59" s="45">
        <v>9</v>
      </c>
      <c r="B59" s="46">
        <v>503</v>
      </c>
      <c r="C59" s="47" t="s">
        <v>228</v>
      </c>
      <c r="D59" s="48">
        <v>35274</v>
      </c>
      <c r="E59" s="49" t="s">
        <v>152</v>
      </c>
      <c r="F59" s="50" t="s">
        <v>122</v>
      </c>
      <c r="G59" s="51" t="s">
        <v>110</v>
      </c>
      <c r="H59" s="51" t="s">
        <v>110</v>
      </c>
      <c r="I59" s="51">
        <v>11.86</v>
      </c>
      <c r="J59" s="51"/>
      <c r="K59" s="51"/>
      <c r="L59" s="51"/>
      <c r="M59" s="51">
        <f t="shared" si="3"/>
        <v>11.86</v>
      </c>
      <c r="N59" s="59" t="str">
        <f t="shared" si="4"/>
        <v>1юн.</v>
      </c>
      <c r="O59" s="53">
        <v>10</v>
      </c>
      <c r="P59" s="60" t="s">
        <v>229</v>
      </c>
    </row>
    <row r="60" spans="1:16" ht="15.75" customHeight="1">
      <c r="A60" s="45">
        <v>10</v>
      </c>
      <c r="B60" s="46">
        <v>362</v>
      </c>
      <c r="C60" s="47" t="s">
        <v>230</v>
      </c>
      <c r="D60" s="48">
        <v>34808</v>
      </c>
      <c r="E60" s="49" t="s">
        <v>88</v>
      </c>
      <c r="F60" s="50" t="s">
        <v>138</v>
      </c>
      <c r="G60" s="51" t="s">
        <v>110</v>
      </c>
      <c r="H60" s="51" t="s">
        <v>110</v>
      </c>
      <c r="I60" s="51">
        <v>11.79</v>
      </c>
      <c r="J60" s="51"/>
      <c r="K60" s="51"/>
      <c r="L60" s="51"/>
      <c r="M60" s="51">
        <f t="shared" si="3"/>
        <v>11.79</v>
      </c>
      <c r="N60" s="59" t="str">
        <f t="shared" si="4"/>
        <v>1юн.</v>
      </c>
      <c r="O60" s="53">
        <v>8</v>
      </c>
      <c r="P60" s="60" t="s">
        <v>231</v>
      </c>
    </row>
    <row r="61" spans="1:16" ht="15.75" customHeight="1">
      <c r="A61" s="45">
        <v>11</v>
      </c>
      <c r="B61" s="46">
        <v>665</v>
      </c>
      <c r="C61" s="47" t="s">
        <v>232</v>
      </c>
      <c r="D61" s="48" t="s">
        <v>170</v>
      </c>
      <c r="E61" s="49" t="s">
        <v>137</v>
      </c>
      <c r="F61" s="50" t="s">
        <v>138</v>
      </c>
      <c r="G61" s="51">
        <v>11.53</v>
      </c>
      <c r="H61" s="51" t="s">
        <v>110</v>
      </c>
      <c r="I61" s="51" t="s">
        <v>110</v>
      </c>
      <c r="J61" s="51"/>
      <c r="K61" s="51"/>
      <c r="L61" s="51"/>
      <c r="M61" s="51">
        <f t="shared" si="3"/>
        <v>11.53</v>
      </c>
      <c r="N61" s="59" t="str">
        <f t="shared" si="4"/>
        <v>1юн.</v>
      </c>
      <c r="O61" s="53">
        <v>6</v>
      </c>
      <c r="P61" s="60" t="s">
        <v>214</v>
      </c>
    </row>
    <row r="62" spans="1:16" ht="15.75" customHeight="1">
      <c r="A62" s="45">
        <v>12</v>
      </c>
      <c r="B62" s="46">
        <v>716</v>
      </c>
      <c r="C62" s="47" t="s">
        <v>233</v>
      </c>
      <c r="D62" s="48" t="s">
        <v>234</v>
      </c>
      <c r="E62" s="49" t="s">
        <v>163</v>
      </c>
      <c r="F62" s="50" t="s">
        <v>138</v>
      </c>
      <c r="G62" s="51" t="s">
        <v>110</v>
      </c>
      <c r="H62" s="51" t="s">
        <v>110</v>
      </c>
      <c r="I62" s="51">
        <v>11.48</v>
      </c>
      <c r="J62" s="51"/>
      <c r="K62" s="51"/>
      <c r="L62" s="51"/>
      <c r="M62" s="51">
        <f t="shared" si="3"/>
        <v>11.48</v>
      </c>
      <c r="N62" s="59" t="str">
        <f t="shared" si="4"/>
        <v>1юн.</v>
      </c>
      <c r="O62" s="53">
        <v>4</v>
      </c>
      <c r="P62" s="60" t="s">
        <v>235</v>
      </c>
    </row>
    <row r="63" spans="1:16" ht="15.75" customHeight="1">
      <c r="A63" s="45">
        <v>13</v>
      </c>
      <c r="B63" s="46">
        <v>52</v>
      </c>
      <c r="C63" s="47" t="s">
        <v>236</v>
      </c>
      <c r="D63" s="48" t="s">
        <v>237</v>
      </c>
      <c r="E63" s="49" t="s">
        <v>128</v>
      </c>
      <c r="F63" s="50" t="s">
        <v>129</v>
      </c>
      <c r="G63" s="51" t="s">
        <v>110</v>
      </c>
      <c r="H63" s="51">
        <v>11.36</v>
      </c>
      <c r="I63" s="51" t="s">
        <v>110</v>
      </c>
      <c r="J63" s="51"/>
      <c r="K63" s="51"/>
      <c r="L63" s="51"/>
      <c r="M63" s="51">
        <f t="shared" si="3"/>
        <v>11.36</v>
      </c>
      <c r="N63" s="59" t="str">
        <f t="shared" si="4"/>
        <v>1юн.</v>
      </c>
      <c r="O63" s="53">
        <v>2</v>
      </c>
      <c r="P63" s="60" t="s">
        <v>238</v>
      </c>
    </row>
    <row r="64" spans="1:16" ht="15.75" customHeight="1">
      <c r="A64" s="45">
        <v>14</v>
      </c>
      <c r="B64" s="46">
        <v>305</v>
      </c>
      <c r="C64" s="47" t="s">
        <v>239</v>
      </c>
      <c r="D64" s="48" t="s">
        <v>151</v>
      </c>
      <c r="E64" s="49" t="s">
        <v>144</v>
      </c>
      <c r="F64" s="50" t="s">
        <v>138</v>
      </c>
      <c r="G64" s="51" t="s">
        <v>110</v>
      </c>
      <c r="H64" s="51" t="s">
        <v>110</v>
      </c>
      <c r="I64" s="51">
        <v>11.07</v>
      </c>
      <c r="J64" s="51"/>
      <c r="K64" s="51"/>
      <c r="L64" s="51"/>
      <c r="M64" s="51">
        <f t="shared" si="3"/>
        <v>11.07</v>
      </c>
      <c r="N64" s="59" t="str">
        <f t="shared" si="4"/>
        <v>1юн.</v>
      </c>
      <c r="O64" s="53">
        <v>1</v>
      </c>
      <c r="P64" s="60" t="s">
        <v>173</v>
      </c>
    </row>
    <row r="65" spans="1:16" ht="15.75" customHeight="1">
      <c r="A65" s="45">
        <v>15</v>
      </c>
      <c r="B65" s="46">
        <v>660</v>
      </c>
      <c r="C65" s="47" t="s">
        <v>240</v>
      </c>
      <c r="D65" s="48" t="s">
        <v>234</v>
      </c>
      <c r="E65" s="49" t="s">
        <v>137</v>
      </c>
      <c r="F65" s="50" t="s">
        <v>138</v>
      </c>
      <c r="G65" s="51">
        <v>11.02</v>
      </c>
      <c r="H65" s="51" t="s">
        <v>110</v>
      </c>
      <c r="I65" s="51" t="s">
        <v>110</v>
      </c>
      <c r="J65" s="51"/>
      <c r="K65" s="51"/>
      <c r="L65" s="51"/>
      <c r="M65" s="51">
        <f t="shared" si="3"/>
        <v>11.02</v>
      </c>
      <c r="N65" s="59" t="str">
        <f t="shared" si="4"/>
        <v>1юн.</v>
      </c>
      <c r="O65" s="53">
        <v>1</v>
      </c>
      <c r="P65" s="60" t="s">
        <v>241</v>
      </c>
    </row>
    <row r="66" spans="1:16" ht="15.75" customHeight="1">
      <c r="A66" s="45">
        <v>16</v>
      </c>
      <c r="B66" s="46">
        <v>111</v>
      </c>
      <c r="C66" s="47" t="s">
        <v>242</v>
      </c>
      <c r="D66" s="48" t="s">
        <v>243</v>
      </c>
      <c r="E66" s="49" t="s">
        <v>117</v>
      </c>
      <c r="F66" s="50" t="s">
        <v>118</v>
      </c>
      <c r="G66" s="51">
        <v>10.97</v>
      </c>
      <c r="H66" s="51" t="s">
        <v>110</v>
      </c>
      <c r="I66" s="51" t="s">
        <v>110</v>
      </c>
      <c r="J66" s="51"/>
      <c r="K66" s="51"/>
      <c r="L66" s="51"/>
      <c r="M66" s="51">
        <f t="shared" si="3"/>
        <v>10.97</v>
      </c>
      <c r="N66" s="59" t="str">
        <f t="shared" si="4"/>
        <v>2юн.</v>
      </c>
      <c r="O66" s="53">
        <v>1</v>
      </c>
      <c r="P66" s="60" t="s">
        <v>244</v>
      </c>
    </row>
    <row r="67" spans="1:16" ht="15.75" customHeight="1">
      <c r="A67" s="45">
        <v>17</v>
      </c>
      <c r="B67" s="46">
        <v>312</v>
      </c>
      <c r="C67" s="47" t="s">
        <v>245</v>
      </c>
      <c r="D67" s="48">
        <v>34744</v>
      </c>
      <c r="E67" s="49" t="s">
        <v>144</v>
      </c>
      <c r="F67" s="50" t="s">
        <v>138</v>
      </c>
      <c r="G67" s="51" t="s">
        <v>110</v>
      </c>
      <c r="H67" s="51" t="s">
        <v>110</v>
      </c>
      <c r="I67" s="51">
        <v>10.94</v>
      </c>
      <c r="J67" s="51"/>
      <c r="K67" s="51"/>
      <c r="L67" s="51"/>
      <c r="M67" s="51">
        <f t="shared" si="3"/>
        <v>10.94</v>
      </c>
      <c r="N67" s="59" t="str">
        <f t="shared" si="4"/>
        <v>2юн.</v>
      </c>
      <c r="O67" s="53">
        <v>1</v>
      </c>
      <c r="P67" s="60" t="s">
        <v>246</v>
      </c>
    </row>
    <row r="68" spans="1:16" ht="15.75" customHeight="1">
      <c r="A68" s="45">
        <v>18</v>
      </c>
      <c r="B68" s="46">
        <v>261</v>
      </c>
      <c r="C68" s="47" t="s">
        <v>247</v>
      </c>
      <c r="D68" s="48">
        <v>34893</v>
      </c>
      <c r="E68" s="49" t="s">
        <v>248</v>
      </c>
      <c r="F68" s="50" t="s">
        <v>138</v>
      </c>
      <c r="G68" s="51" t="s">
        <v>110</v>
      </c>
      <c r="H68" s="51" t="s">
        <v>110</v>
      </c>
      <c r="I68" s="51">
        <v>10.92</v>
      </c>
      <c r="J68" s="51"/>
      <c r="K68" s="51"/>
      <c r="L68" s="51"/>
      <c r="M68" s="51">
        <f t="shared" si="3"/>
        <v>10.92</v>
      </c>
      <c r="N68" s="59" t="str">
        <f t="shared" si="4"/>
        <v>2юн.</v>
      </c>
      <c r="O68" s="53">
        <v>1</v>
      </c>
      <c r="P68" s="60" t="s">
        <v>249</v>
      </c>
    </row>
    <row r="69" spans="1:16" ht="15.75" customHeight="1">
      <c r="A69" s="45">
        <v>19</v>
      </c>
      <c r="B69" s="46">
        <v>115</v>
      </c>
      <c r="C69" s="47" t="s">
        <v>250</v>
      </c>
      <c r="D69" s="48">
        <v>35165</v>
      </c>
      <c r="E69" s="49" t="s">
        <v>117</v>
      </c>
      <c r="F69" s="50" t="s">
        <v>118</v>
      </c>
      <c r="G69" s="51" t="s">
        <v>110</v>
      </c>
      <c r="H69" s="51">
        <v>10.91</v>
      </c>
      <c r="I69" s="51" t="s">
        <v>110</v>
      </c>
      <c r="J69" s="51"/>
      <c r="K69" s="51"/>
      <c r="L69" s="51"/>
      <c r="M69" s="51">
        <f t="shared" si="3"/>
        <v>10.91</v>
      </c>
      <c r="N69" s="59" t="str">
        <f t="shared" si="4"/>
        <v>2юн.</v>
      </c>
      <c r="O69" s="53">
        <v>1</v>
      </c>
      <c r="P69" s="60" t="s">
        <v>244</v>
      </c>
    </row>
    <row r="70" spans="1:16" ht="15.75" customHeight="1">
      <c r="A70" s="45">
        <v>20</v>
      </c>
      <c r="B70" s="46">
        <v>718</v>
      </c>
      <c r="C70" s="47" t="s">
        <v>251</v>
      </c>
      <c r="D70" s="48" t="s">
        <v>234</v>
      </c>
      <c r="E70" s="49" t="s">
        <v>163</v>
      </c>
      <c r="F70" s="50" t="s">
        <v>138</v>
      </c>
      <c r="G70" s="51" t="s">
        <v>110</v>
      </c>
      <c r="H70" s="51">
        <v>10.62</v>
      </c>
      <c r="I70" s="51" t="s">
        <v>110</v>
      </c>
      <c r="J70" s="51"/>
      <c r="K70" s="51"/>
      <c r="L70" s="51"/>
      <c r="M70" s="51">
        <f t="shared" si="3"/>
        <v>10.62</v>
      </c>
      <c r="N70" s="59" t="str">
        <f t="shared" si="4"/>
        <v>2юн.</v>
      </c>
      <c r="O70" s="53">
        <v>1</v>
      </c>
      <c r="P70" s="60" t="s">
        <v>235</v>
      </c>
    </row>
    <row r="71" spans="1:16" ht="15.75" customHeight="1">
      <c r="A71" s="45">
        <v>21</v>
      </c>
      <c r="B71" s="46">
        <v>912</v>
      </c>
      <c r="C71" s="47" t="s">
        <v>252</v>
      </c>
      <c r="D71" s="48" t="s">
        <v>253</v>
      </c>
      <c r="E71" s="49" t="s">
        <v>189</v>
      </c>
      <c r="F71" s="50" t="s">
        <v>190</v>
      </c>
      <c r="G71" s="51">
        <v>10.51</v>
      </c>
      <c r="H71" s="51" t="s">
        <v>110</v>
      </c>
      <c r="I71" s="51" t="s">
        <v>110</v>
      </c>
      <c r="J71" s="51"/>
      <c r="K71" s="51"/>
      <c r="L71" s="51"/>
      <c r="M71" s="51">
        <f t="shared" si="3"/>
        <v>10.51</v>
      </c>
      <c r="N71" s="59" t="str">
        <f t="shared" si="4"/>
        <v>2юн.</v>
      </c>
      <c r="O71" s="53">
        <v>1</v>
      </c>
      <c r="P71" s="60" t="s">
        <v>193</v>
      </c>
    </row>
    <row r="72" spans="1:16" ht="15.75" customHeight="1">
      <c r="A72" s="45">
        <v>22</v>
      </c>
      <c r="B72" s="46">
        <v>197</v>
      </c>
      <c r="C72" s="47" t="s">
        <v>254</v>
      </c>
      <c r="D72" s="48">
        <v>34724</v>
      </c>
      <c r="E72" s="49" t="s">
        <v>255</v>
      </c>
      <c r="F72" s="50" t="s">
        <v>182</v>
      </c>
      <c r="G72" s="51" t="s">
        <v>110</v>
      </c>
      <c r="H72" s="51" t="s">
        <v>110</v>
      </c>
      <c r="I72" s="51">
        <v>10.48</v>
      </c>
      <c r="J72" s="51"/>
      <c r="K72" s="51"/>
      <c r="L72" s="51"/>
      <c r="M72" s="51">
        <f t="shared" si="3"/>
        <v>10.48</v>
      </c>
      <c r="N72" s="59" t="str">
        <f t="shared" si="4"/>
        <v>2юн.</v>
      </c>
      <c r="O72" s="53">
        <v>1</v>
      </c>
      <c r="P72" s="60" t="s">
        <v>256</v>
      </c>
    </row>
    <row r="73" spans="1:16" ht="15.75" customHeight="1">
      <c r="A73" s="45">
        <v>23</v>
      </c>
      <c r="B73" s="46">
        <v>576</v>
      </c>
      <c r="C73" s="47" t="s">
        <v>257</v>
      </c>
      <c r="D73" s="48">
        <v>35364</v>
      </c>
      <c r="E73" s="49" t="s">
        <v>141</v>
      </c>
      <c r="F73" s="50" t="s">
        <v>133</v>
      </c>
      <c r="G73" s="51">
        <v>10.17</v>
      </c>
      <c r="H73" s="51" t="s">
        <v>110</v>
      </c>
      <c r="I73" s="51"/>
      <c r="J73" s="51"/>
      <c r="K73" s="51"/>
      <c r="L73" s="51"/>
      <c r="M73" s="51">
        <f t="shared" si="3"/>
        <v>10.17</v>
      </c>
      <c r="N73" s="59" t="str">
        <f t="shared" si="4"/>
        <v>2юн.</v>
      </c>
      <c r="O73" s="53">
        <v>1</v>
      </c>
      <c r="P73" s="60" t="s">
        <v>258</v>
      </c>
    </row>
    <row r="74" spans="1:16" ht="15.75" customHeight="1">
      <c r="A74" s="45">
        <v>24</v>
      </c>
      <c r="B74" s="46">
        <v>804</v>
      </c>
      <c r="C74" s="47" t="s">
        <v>259</v>
      </c>
      <c r="D74" s="48">
        <v>35038</v>
      </c>
      <c r="E74" s="49" t="s">
        <v>177</v>
      </c>
      <c r="F74" s="50" t="s">
        <v>260</v>
      </c>
      <c r="G74" s="51" t="s">
        <v>110</v>
      </c>
      <c r="H74" s="51">
        <v>9.81</v>
      </c>
      <c r="I74" s="51" t="s">
        <v>110</v>
      </c>
      <c r="J74" s="51"/>
      <c r="K74" s="51"/>
      <c r="L74" s="51"/>
      <c r="M74" s="51">
        <f t="shared" si="3"/>
        <v>9.81</v>
      </c>
      <c r="N74" s="59" t="str">
        <f t="shared" si="4"/>
        <v>2юн.</v>
      </c>
      <c r="O74" s="53">
        <v>1</v>
      </c>
      <c r="P74" s="60" t="s">
        <v>261</v>
      </c>
    </row>
    <row r="75" spans="1:16" ht="15.75" customHeight="1">
      <c r="A75" s="45">
        <v>25</v>
      </c>
      <c r="B75" s="46">
        <v>257</v>
      </c>
      <c r="C75" s="47" t="s">
        <v>262</v>
      </c>
      <c r="D75" s="48">
        <v>35196</v>
      </c>
      <c r="E75" s="49" t="s">
        <v>248</v>
      </c>
      <c r="F75" s="50" t="s">
        <v>138</v>
      </c>
      <c r="G75" s="51" t="s">
        <v>110</v>
      </c>
      <c r="H75" s="51">
        <v>9.78</v>
      </c>
      <c r="I75" s="51" t="s">
        <v>110</v>
      </c>
      <c r="J75" s="51"/>
      <c r="K75" s="51"/>
      <c r="L75" s="51"/>
      <c r="M75" s="51">
        <f t="shared" si="3"/>
        <v>9.78</v>
      </c>
      <c r="N75" s="59" t="str">
        <f t="shared" si="4"/>
        <v>2юн.</v>
      </c>
      <c r="O75" s="53">
        <v>1</v>
      </c>
      <c r="P75" s="60" t="s">
        <v>263</v>
      </c>
    </row>
    <row r="76" spans="1:16" ht="15.75" customHeight="1">
      <c r="A76" s="45">
        <v>26</v>
      </c>
      <c r="B76" s="46">
        <v>414</v>
      </c>
      <c r="C76" s="47" t="s">
        <v>264</v>
      </c>
      <c r="D76" s="48" t="s">
        <v>234</v>
      </c>
      <c r="E76" s="49" t="s">
        <v>222</v>
      </c>
      <c r="F76" s="50" t="s">
        <v>223</v>
      </c>
      <c r="G76" s="51">
        <v>9.52</v>
      </c>
      <c r="H76" s="51" t="s">
        <v>110</v>
      </c>
      <c r="I76" s="51" t="s">
        <v>110</v>
      </c>
      <c r="J76" s="51"/>
      <c r="K76" s="51"/>
      <c r="L76" s="51"/>
      <c r="M76" s="51">
        <f t="shared" si="3"/>
        <v>9.52</v>
      </c>
      <c r="N76" s="59" t="str">
        <f t="shared" si="4"/>
        <v>2юн.</v>
      </c>
      <c r="O76" s="53">
        <v>1</v>
      </c>
      <c r="P76" s="60" t="s">
        <v>265</v>
      </c>
    </row>
    <row r="77" spans="1:16" ht="15.75" customHeight="1">
      <c r="A77" s="45">
        <v>27</v>
      </c>
      <c r="B77" s="46">
        <v>185</v>
      </c>
      <c r="C77" s="47" t="s">
        <v>266</v>
      </c>
      <c r="D77" s="48" t="s">
        <v>267</v>
      </c>
      <c r="E77" s="49" t="s">
        <v>108</v>
      </c>
      <c r="F77" s="50" t="s">
        <v>182</v>
      </c>
      <c r="G77" s="51" t="s">
        <v>110</v>
      </c>
      <c r="H77" s="51" t="s">
        <v>110</v>
      </c>
      <c r="I77" s="51">
        <v>9.46</v>
      </c>
      <c r="J77" s="51"/>
      <c r="K77" s="51"/>
      <c r="L77" s="51"/>
      <c r="M77" s="51">
        <f t="shared" si="3"/>
        <v>9.46</v>
      </c>
      <c r="N77" s="59" t="str">
        <f t="shared" si="4"/>
        <v>б/р</v>
      </c>
      <c r="O77" s="53">
        <v>1</v>
      </c>
      <c r="P77" s="60" t="s">
        <v>256</v>
      </c>
    </row>
    <row r="78" spans="1:16" ht="15.75" customHeight="1">
      <c r="A78" s="45">
        <v>28</v>
      </c>
      <c r="B78" s="46">
        <v>587</v>
      </c>
      <c r="C78" s="47" t="s">
        <v>268</v>
      </c>
      <c r="D78" s="48">
        <v>35108</v>
      </c>
      <c r="E78" s="49" t="s">
        <v>141</v>
      </c>
      <c r="F78" s="50" t="s">
        <v>138</v>
      </c>
      <c r="G78" s="51" t="s">
        <v>110</v>
      </c>
      <c r="H78" s="51" t="s">
        <v>110</v>
      </c>
      <c r="I78" s="51">
        <v>9.26</v>
      </c>
      <c r="J78" s="51"/>
      <c r="K78" s="51"/>
      <c r="L78" s="51"/>
      <c r="M78" s="61">
        <f t="shared" si="3"/>
        <v>9.26</v>
      </c>
      <c r="N78" s="59" t="str">
        <f t="shared" si="4"/>
        <v>б/р</v>
      </c>
      <c r="O78" s="53">
        <v>1</v>
      </c>
      <c r="P78" s="60" t="s">
        <v>258</v>
      </c>
    </row>
    <row r="79" spans="1:16" ht="15.75" customHeight="1">
      <c r="A79" s="45">
        <v>29</v>
      </c>
      <c r="B79" s="46">
        <v>270</v>
      </c>
      <c r="C79" s="47" t="s">
        <v>269</v>
      </c>
      <c r="D79" s="48">
        <v>35286</v>
      </c>
      <c r="E79" s="49" t="s">
        <v>248</v>
      </c>
      <c r="F79" s="50" t="s">
        <v>138</v>
      </c>
      <c r="G79" s="51">
        <v>9.22</v>
      </c>
      <c r="H79" s="51" t="s">
        <v>110</v>
      </c>
      <c r="I79" s="51" t="s">
        <v>110</v>
      </c>
      <c r="J79" s="51"/>
      <c r="K79" s="51"/>
      <c r="L79" s="51"/>
      <c r="M79" s="51">
        <f t="shared" si="3"/>
        <v>9.22</v>
      </c>
      <c r="N79" s="59" t="str">
        <f t="shared" si="4"/>
        <v>б/р</v>
      </c>
      <c r="O79" s="53">
        <v>1</v>
      </c>
      <c r="P79" s="60" t="s">
        <v>270</v>
      </c>
    </row>
    <row r="80" spans="1:16" ht="15.75" customHeight="1">
      <c r="A80" s="45"/>
      <c r="B80" s="46">
        <v>256</v>
      </c>
      <c r="C80" s="47" t="s">
        <v>271</v>
      </c>
      <c r="D80" s="48" t="s">
        <v>272</v>
      </c>
      <c r="E80" s="49" t="s">
        <v>248</v>
      </c>
      <c r="F80" s="50" t="s">
        <v>138</v>
      </c>
      <c r="G80" s="51"/>
      <c r="H80" s="51"/>
      <c r="I80" s="51"/>
      <c r="J80" s="51"/>
      <c r="K80" s="51"/>
      <c r="L80" s="51"/>
      <c r="M80" s="51" t="s">
        <v>207</v>
      </c>
      <c r="N80" s="59" t="str">
        <f t="shared" si="4"/>
        <v>КМС</v>
      </c>
      <c r="O80" s="53" t="s">
        <v>220</v>
      </c>
      <c r="P80" s="60" t="s">
        <v>273</v>
      </c>
    </row>
    <row r="81" spans="1:16" ht="15.75" customHeight="1">
      <c r="A81" s="45"/>
      <c r="B81" s="46">
        <v>371</v>
      </c>
      <c r="C81" s="47" t="s">
        <v>274</v>
      </c>
      <c r="D81" s="48">
        <v>35322</v>
      </c>
      <c r="E81" s="49" t="s">
        <v>88</v>
      </c>
      <c r="F81" s="50" t="s">
        <v>138</v>
      </c>
      <c r="G81" s="51"/>
      <c r="H81" s="51"/>
      <c r="I81" s="51"/>
      <c r="J81" s="51"/>
      <c r="K81" s="51"/>
      <c r="L81" s="51"/>
      <c r="M81" s="51" t="s">
        <v>207</v>
      </c>
      <c r="N81" s="59"/>
      <c r="O81" s="53" t="s">
        <v>199</v>
      </c>
      <c r="P81" s="60" t="s">
        <v>275</v>
      </c>
    </row>
    <row r="82" spans="1:16" ht="15.75" customHeight="1">
      <c r="A82" s="45"/>
      <c r="B82" s="46">
        <v>216</v>
      </c>
      <c r="C82" s="47" t="s">
        <v>276</v>
      </c>
      <c r="D82" s="48">
        <v>34779</v>
      </c>
      <c r="E82" s="49" t="s">
        <v>195</v>
      </c>
      <c r="F82" s="50" t="s">
        <v>109</v>
      </c>
      <c r="G82" s="51"/>
      <c r="H82" s="51"/>
      <c r="I82" s="51"/>
      <c r="J82" s="51"/>
      <c r="K82" s="51"/>
      <c r="L82" s="51"/>
      <c r="M82" s="62" t="s">
        <v>207</v>
      </c>
      <c r="N82" s="59"/>
      <c r="O82" s="53" t="s">
        <v>199</v>
      </c>
      <c r="P82" s="60" t="s">
        <v>277</v>
      </c>
    </row>
    <row r="83" spans="1:16" ht="15.75" customHeight="1">
      <c r="A83" s="45"/>
      <c r="B83" s="46">
        <v>244</v>
      </c>
      <c r="C83" s="47" t="s">
        <v>179</v>
      </c>
      <c r="D83" s="48">
        <v>35641</v>
      </c>
      <c r="E83" s="49" t="s">
        <v>117</v>
      </c>
      <c r="F83" s="50" t="s">
        <v>109</v>
      </c>
      <c r="G83" s="51">
        <v>10.68</v>
      </c>
      <c r="H83" s="51" t="s">
        <v>110</v>
      </c>
      <c r="I83" s="51" t="s">
        <v>110</v>
      </c>
      <c r="J83" s="51"/>
      <c r="K83" s="51"/>
      <c r="L83" s="51"/>
      <c r="M83" s="51">
        <f>MAX(G83:L83)</f>
        <v>10.68</v>
      </c>
      <c r="N83" s="59" t="str">
        <f>IF(M83&gt;=18.4,"КМС",IF(M83&gt;=16.6,"1р",IF(M83&gt;=14.4,"2р",IF(M83&gt;=12.3,"3р",IF(M83&gt;11,"1юн.",IF(M83&gt;9.5,"2юн.",IF(M83&lt;9.5,"б/р")))))))</f>
        <v>2юн.</v>
      </c>
      <c r="O83" s="53" t="s">
        <v>175</v>
      </c>
      <c r="P83" s="60" t="s">
        <v>180</v>
      </c>
    </row>
    <row r="84" spans="1:16" ht="15.75" customHeight="1">
      <c r="A84" s="45"/>
      <c r="B84" s="46">
        <v>245</v>
      </c>
      <c r="C84" s="47" t="s">
        <v>278</v>
      </c>
      <c r="D84" s="48">
        <v>35318</v>
      </c>
      <c r="E84" s="49" t="s">
        <v>189</v>
      </c>
      <c r="F84" s="50" t="s">
        <v>138</v>
      </c>
      <c r="G84" s="51" t="s">
        <v>110</v>
      </c>
      <c r="H84" s="51">
        <v>13.45</v>
      </c>
      <c r="I84" s="51" t="s">
        <v>110</v>
      </c>
      <c r="J84" s="51"/>
      <c r="K84" s="51"/>
      <c r="L84" s="51"/>
      <c r="M84" s="51">
        <f>MAX(G84:L84)</f>
        <v>13.45</v>
      </c>
      <c r="N84" s="59" t="str">
        <f>IF(M84&gt;=18.4,"КМС",IF(M84&gt;=16.6,"1р",IF(M84&gt;=14.4,"2р",IF(M84&gt;=12.3,"3р",IF(M84&gt;11,"1юн.",IF(M84&gt;9.5,"2юн.",IF(M84&lt;9.5,"б/р")))))))</f>
        <v>3р</v>
      </c>
      <c r="O84" s="53" t="s">
        <v>175</v>
      </c>
      <c r="P84" s="60" t="s">
        <v>191</v>
      </c>
    </row>
    <row r="85" spans="1:16" ht="15.75" customHeight="1" thickBot="1">
      <c r="A85" s="45"/>
      <c r="B85" s="46"/>
      <c r="C85" s="47" t="s">
        <v>174</v>
      </c>
      <c r="D85" s="48"/>
      <c r="E85" s="49" t="s">
        <v>108</v>
      </c>
      <c r="F85" s="50"/>
      <c r="G85" s="51" t="s">
        <v>110</v>
      </c>
      <c r="H85" s="51">
        <v>13.03</v>
      </c>
      <c r="I85" s="51" t="s">
        <v>110</v>
      </c>
      <c r="J85" s="51"/>
      <c r="K85" s="51"/>
      <c r="L85" s="51"/>
      <c r="M85" s="51">
        <f>MAX(G85:L85)</f>
        <v>13.03</v>
      </c>
      <c r="N85" s="59" t="str">
        <f>IF(M85&gt;=18.4,"КМС",IF(M85&gt;=16.6,"1р",IF(M85&gt;=14.4,"2р",IF(M85&gt;=12.3,"3р",IF(M85&gt;11,"1юн.",IF(M85&gt;9.5,"2юн.",IF(M85&lt;9.5,"б/р")))))))</f>
        <v>3р</v>
      </c>
      <c r="O85" s="53" t="s">
        <v>175</v>
      </c>
      <c r="P85" s="60"/>
    </row>
    <row r="86" spans="1:16" ht="15.75" customHeight="1" thickBot="1">
      <c r="A86" s="39" t="s">
        <v>279</v>
      </c>
      <c r="B86" s="40"/>
      <c r="C86" s="40"/>
      <c r="D86" s="41"/>
      <c r="E86" s="42"/>
      <c r="F86" s="40"/>
      <c r="G86" s="43"/>
      <c r="H86" s="43"/>
      <c r="I86" s="43"/>
      <c r="J86" s="43"/>
      <c r="K86" s="43"/>
      <c r="L86" s="43"/>
      <c r="M86" s="43"/>
      <c r="N86" s="40"/>
      <c r="O86" s="40"/>
      <c r="P86" s="44"/>
    </row>
    <row r="87" spans="1:16" ht="15.75" customHeight="1" thickBot="1">
      <c r="A87" s="45">
        <f>RANK(M87,$M$87:$M$118)</f>
        <v>2</v>
      </c>
      <c r="B87" s="46">
        <v>63</v>
      </c>
      <c r="C87" s="47" t="s">
        <v>205</v>
      </c>
      <c r="D87" s="48">
        <v>34435</v>
      </c>
      <c r="E87" s="49" t="s">
        <v>128</v>
      </c>
      <c r="F87" s="50" t="s">
        <v>129</v>
      </c>
      <c r="G87" s="51">
        <v>40</v>
      </c>
      <c r="H87" s="51">
        <v>39.25</v>
      </c>
      <c r="I87" s="51" t="s">
        <v>110</v>
      </c>
      <c r="J87" s="51">
        <v>45.6</v>
      </c>
      <c r="K87" s="51">
        <v>40.5</v>
      </c>
      <c r="L87" s="51" t="s">
        <v>110</v>
      </c>
      <c r="M87" s="51">
        <f>MAX(G87:L87)</f>
        <v>45.6</v>
      </c>
      <c r="N87" s="59" t="s">
        <v>280</v>
      </c>
      <c r="O87" s="53" t="s">
        <v>199</v>
      </c>
      <c r="P87" s="60" t="s">
        <v>206</v>
      </c>
    </row>
    <row r="88" spans="1:16" ht="15.75" customHeight="1" thickBot="1">
      <c r="A88" s="39" t="s">
        <v>281</v>
      </c>
      <c r="B88" s="40"/>
      <c r="C88" s="40"/>
      <c r="D88" s="41"/>
      <c r="E88" s="42"/>
      <c r="F88" s="40"/>
      <c r="G88" s="43"/>
      <c r="H88" s="43"/>
      <c r="I88" s="43"/>
      <c r="J88" s="43"/>
      <c r="K88" s="43"/>
      <c r="L88" s="43"/>
      <c r="M88" s="43"/>
      <c r="N88" s="40"/>
      <c r="O88" s="40"/>
      <c r="P88" s="44"/>
    </row>
    <row r="89" spans="1:16" ht="15.75" customHeight="1">
      <c r="A89" s="45">
        <f>RANK(M89,$M$87:$M$118)</f>
        <v>1</v>
      </c>
      <c r="B89" s="46">
        <v>669</v>
      </c>
      <c r="C89" s="47" t="s">
        <v>212</v>
      </c>
      <c r="D89" s="48" t="s">
        <v>213</v>
      </c>
      <c r="E89" s="49" t="s">
        <v>137</v>
      </c>
      <c r="F89" s="50" t="s">
        <v>138</v>
      </c>
      <c r="G89" s="51">
        <v>43.29</v>
      </c>
      <c r="H89" s="51" t="s">
        <v>110</v>
      </c>
      <c r="I89" s="51">
        <v>41.19</v>
      </c>
      <c r="J89" s="51" t="s">
        <v>110</v>
      </c>
      <c r="K89" s="51">
        <v>45.11</v>
      </c>
      <c r="L89" s="51">
        <v>48.62</v>
      </c>
      <c r="M89" s="51">
        <f aca="true" t="shared" si="5" ref="M89:M116">MAX(G89:L89)</f>
        <v>48.62</v>
      </c>
      <c r="N89" s="59" t="str">
        <f aca="true" t="shared" si="6" ref="N89:N116">IF(M89&gt;=56,"КМС",IF(M89&gt;=50,"1р",IF(M89&gt;=45,"2р",IF(M89&gt;=37,"3р",IF(M89&gt;30,"1юн.",IF(M89&gt;26,"2юн.",IF(M89&lt;26,"б/р")))))))</f>
        <v>2р</v>
      </c>
      <c r="O89" s="53">
        <v>27</v>
      </c>
      <c r="P89" s="60" t="s">
        <v>214</v>
      </c>
    </row>
    <row r="90" spans="1:16" ht="15.75" customHeight="1">
      <c r="A90" s="45">
        <v>2</v>
      </c>
      <c r="B90" s="46">
        <v>52</v>
      </c>
      <c r="C90" s="47" t="s">
        <v>236</v>
      </c>
      <c r="D90" s="48" t="s">
        <v>237</v>
      </c>
      <c r="E90" s="49" t="s">
        <v>128</v>
      </c>
      <c r="F90" s="50" t="s">
        <v>129</v>
      </c>
      <c r="G90" s="51">
        <v>42.1</v>
      </c>
      <c r="H90" s="51" t="s">
        <v>110</v>
      </c>
      <c r="I90" s="51">
        <v>43</v>
      </c>
      <c r="J90" s="51" t="s">
        <v>110</v>
      </c>
      <c r="K90" s="51">
        <v>40.47</v>
      </c>
      <c r="L90" s="51">
        <v>45</v>
      </c>
      <c r="M90" s="51">
        <f t="shared" si="5"/>
        <v>45</v>
      </c>
      <c r="N90" s="59" t="str">
        <f t="shared" si="6"/>
        <v>2р</v>
      </c>
      <c r="O90" s="53">
        <v>24</v>
      </c>
      <c r="P90" s="60" t="s">
        <v>238</v>
      </c>
    </row>
    <row r="91" spans="1:16" ht="15.75" customHeight="1">
      <c r="A91" s="45">
        <v>3</v>
      </c>
      <c r="B91" s="46">
        <v>612</v>
      </c>
      <c r="C91" s="47" t="s">
        <v>215</v>
      </c>
      <c r="D91" s="48">
        <v>35287</v>
      </c>
      <c r="E91" s="49" t="s">
        <v>132</v>
      </c>
      <c r="F91" s="50" t="s">
        <v>133</v>
      </c>
      <c r="G91" s="51">
        <v>38.18</v>
      </c>
      <c r="H91" s="51">
        <v>38.73</v>
      </c>
      <c r="I91" s="51">
        <v>37.8</v>
      </c>
      <c r="J91" s="51" t="s">
        <v>110</v>
      </c>
      <c r="K91" s="51">
        <v>41.06</v>
      </c>
      <c r="L91" s="51">
        <v>41.21</v>
      </c>
      <c r="M91" s="51">
        <f t="shared" si="5"/>
        <v>41.21</v>
      </c>
      <c r="N91" s="59" t="str">
        <f t="shared" si="6"/>
        <v>3р</v>
      </c>
      <c r="O91" s="53">
        <v>21</v>
      </c>
      <c r="P91" s="60" t="s">
        <v>216</v>
      </c>
    </row>
    <row r="92" spans="1:16" ht="15.75" customHeight="1">
      <c r="A92" s="45">
        <v>4</v>
      </c>
      <c r="B92" s="46">
        <v>858</v>
      </c>
      <c r="C92" s="47" t="s">
        <v>211</v>
      </c>
      <c r="D92" s="48">
        <v>34847</v>
      </c>
      <c r="E92" s="49" t="s">
        <v>154</v>
      </c>
      <c r="F92" s="50" t="s">
        <v>155</v>
      </c>
      <c r="G92" s="51">
        <v>39.63</v>
      </c>
      <c r="H92" s="51" t="s">
        <v>110</v>
      </c>
      <c r="I92" s="51">
        <v>37.8</v>
      </c>
      <c r="J92" s="51">
        <v>38.35</v>
      </c>
      <c r="K92" s="51" t="s">
        <v>110</v>
      </c>
      <c r="L92" s="51" t="s">
        <v>110</v>
      </c>
      <c r="M92" s="51">
        <f t="shared" si="5"/>
        <v>39.63</v>
      </c>
      <c r="N92" s="59" t="str">
        <f t="shared" si="6"/>
        <v>3р</v>
      </c>
      <c r="O92" s="53">
        <v>18</v>
      </c>
      <c r="P92" s="60" t="s">
        <v>156</v>
      </c>
    </row>
    <row r="93" spans="1:16" ht="15.75" customHeight="1">
      <c r="A93" s="45">
        <v>5</v>
      </c>
      <c r="B93" s="46">
        <v>716</v>
      </c>
      <c r="C93" s="47" t="s">
        <v>233</v>
      </c>
      <c r="D93" s="48" t="s">
        <v>234</v>
      </c>
      <c r="E93" s="49" t="s">
        <v>163</v>
      </c>
      <c r="F93" s="50" t="s">
        <v>138</v>
      </c>
      <c r="G93" s="51">
        <v>39</v>
      </c>
      <c r="H93" s="51">
        <v>39.43</v>
      </c>
      <c r="I93" s="51" t="s">
        <v>110</v>
      </c>
      <c r="J93" s="51" t="s">
        <v>110</v>
      </c>
      <c r="K93" s="51">
        <v>37.92</v>
      </c>
      <c r="L93" s="51">
        <v>35.15</v>
      </c>
      <c r="M93" s="51">
        <f t="shared" si="5"/>
        <v>39.43</v>
      </c>
      <c r="N93" s="59" t="str">
        <f t="shared" si="6"/>
        <v>3р</v>
      </c>
      <c r="O93" s="53">
        <v>16</v>
      </c>
      <c r="P93" s="60" t="s">
        <v>235</v>
      </c>
    </row>
    <row r="94" spans="1:16" ht="15.75" customHeight="1">
      <c r="A94" s="45">
        <v>6</v>
      </c>
      <c r="B94" s="46">
        <v>912</v>
      </c>
      <c r="C94" s="47" t="s">
        <v>252</v>
      </c>
      <c r="D94" s="48" t="s">
        <v>253</v>
      </c>
      <c r="E94" s="49" t="s">
        <v>189</v>
      </c>
      <c r="F94" s="50" t="s">
        <v>190</v>
      </c>
      <c r="G94" s="51">
        <v>35.25</v>
      </c>
      <c r="H94" s="51" t="s">
        <v>110</v>
      </c>
      <c r="I94" s="51">
        <v>33.18</v>
      </c>
      <c r="J94" s="51">
        <v>36.66</v>
      </c>
      <c r="K94" s="51" t="s">
        <v>110</v>
      </c>
      <c r="L94" s="51" t="s">
        <v>110</v>
      </c>
      <c r="M94" s="51">
        <f t="shared" si="5"/>
        <v>36.66</v>
      </c>
      <c r="N94" s="59" t="str">
        <f t="shared" si="6"/>
        <v>1юн.</v>
      </c>
      <c r="O94" s="53">
        <v>14</v>
      </c>
      <c r="P94" s="60" t="s">
        <v>193</v>
      </c>
    </row>
    <row r="95" spans="1:16" ht="15.75" customHeight="1">
      <c r="A95" s="45">
        <v>7</v>
      </c>
      <c r="B95" s="46">
        <v>660</v>
      </c>
      <c r="C95" s="47" t="s">
        <v>240</v>
      </c>
      <c r="D95" s="48" t="s">
        <v>234</v>
      </c>
      <c r="E95" s="49" t="s">
        <v>137</v>
      </c>
      <c r="F95" s="50" t="s">
        <v>138</v>
      </c>
      <c r="G95" s="51" t="s">
        <v>110</v>
      </c>
      <c r="H95" s="51">
        <v>30.75</v>
      </c>
      <c r="I95" s="51">
        <v>34.58</v>
      </c>
      <c r="J95" s="51">
        <v>31.38</v>
      </c>
      <c r="K95" s="51">
        <v>34.85</v>
      </c>
      <c r="L95" s="51" t="s">
        <v>110</v>
      </c>
      <c r="M95" s="51">
        <f t="shared" si="5"/>
        <v>34.85</v>
      </c>
      <c r="N95" s="59" t="str">
        <f t="shared" si="6"/>
        <v>1юн.</v>
      </c>
      <c r="O95" s="53">
        <v>12</v>
      </c>
      <c r="P95" s="60" t="s">
        <v>241</v>
      </c>
    </row>
    <row r="96" spans="1:16" ht="15.75" customHeight="1">
      <c r="A96" s="45">
        <v>8</v>
      </c>
      <c r="B96" s="46">
        <v>362</v>
      </c>
      <c r="C96" s="47" t="s">
        <v>230</v>
      </c>
      <c r="D96" s="48">
        <v>34808</v>
      </c>
      <c r="E96" s="49" t="s">
        <v>88</v>
      </c>
      <c r="F96" s="50" t="s">
        <v>138</v>
      </c>
      <c r="G96" s="51">
        <v>30.07</v>
      </c>
      <c r="H96" s="51">
        <v>34.11</v>
      </c>
      <c r="I96" s="51">
        <v>32.12</v>
      </c>
      <c r="J96" s="51" t="s">
        <v>110</v>
      </c>
      <c r="K96" s="51">
        <v>33.02</v>
      </c>
      <c r="L96" s="51" t="s">
        <v>110</v>
      </c>
      <c r="M96" s="51">
        <f t="shared" si="5"/>
        <v>34.11</v>
      </c>
      <c r="N96" s="59" t="str">
        <f t="shared" si="6"/>
        <v>1юн.</v>
      </c>
      <c r="O96" s="53">
        <v>10</v>
      </c>
      <c r="P96" s="60" t="s">
        <v>231</v>
      </c>
    </row>
    <row r="97" spans="1:16" ht="15.75" customHeight="1">
      <c r="A97" s="45">
        <v>9</v>
      </c>
      <c r="B97" s="46">
        <v>553</v>
      </c>
      <c r="C97" s="47" t="s">
        <v>282</v>
      </c>
      <c r="D97" s="48">
        <v>34747</v>
      </c>
      <c r="E97" s="49" t="s">
        <v>141</v>
      </c>
      <c r="F97" s="50" t="s">
        <v>133</v>
      </c>
      <c r="G97" s="51">
        <v>33.9</v>
      </c>
      <c r="H97" s="51">
        <v>30.19</v>
      </c>
      <c r="I97" s="51">
        <v>28.84</v>
      </c>
      <c r="J97" s="51"/>
      <c r="K97" s="51"/>
      <c r="L97" s="51"/>
      <c r="M97" s="51">
        <f t="shared" si="5"/>
        <v>33.9</v>
      </c>
      <c r="N97" s="59" t="str">
        <f t="shared" si="6"/>
        <v>1юн.</v>
      </c>
      <c r="O97" s="53">
        <v>8</v>
      </c>
      <c r="P97" s="60" t="s">
        <v>283</v>
      </c>
    </row>
    <row r="98" spans="1:16" ht="15.75" customHeight="1">
      <c r="A98" s="45">
        <v>10</v>
      </c>
      <c r="B98" s="46">
        <v>209</v>
      </c>
      <c r="C98" s="47" t="s">
        <v>284</v>
      </c>
      <c r="D98" s="48">
        <v>35341</v>
      </c>
      <c r="E98" s="49" t="s">
        <v>195</v>
      </c>
      <c r="F98" s="50" t="s">
        <v>126</v>
      </c>
      <c r="G98" s="51" t="s">
        <v>110</v>
      </c>
      <c r="H98" s="51">
        <v>31.1</v>
      </c>
      <c r="I98" s="51">
        <v>33.85</v>
      </c>
      <c r="J98" s="51"/>
      <c r="K98" s="51"/>
      <c r="L98" s="51"/>
      <c r="M98" s="51">
        <f t="shared" si="5"/>
        <v>33.85</v>
      </c>
      <c r="N98" s="59" t="str">
        <f t="shared" si="6"/>
        <v>1юн.</v>
      </c>
      <c r="O98" s="53">
        <v>6</v>
      </c>
      <c r="P98" s="60" t="s">
        <v>285</v>
      </c>
    </row>
    <row r="99" spans="1:16" ht="15.75" customHeight="1">
      <c r="A99" s="45">
        <v>11</v>
      </c>
      <c r="B99" s="46">
        <v>576</v>
      </c>
      <c r="C99" s="47" t="s">
        <v>257</v>
      </c>
      <c r="D99" s="48">
        <v>35364</v>
      </c>
      <c r="E99" s="49" t="s">
        <v>141</v>
      </c>
      <c r="F99" s="50" t="s">
        <v>133</v>
      </c>
      <c r="G99" s="51">
        <v>30.63</v>
      </c>
      <c r="H99" s="51">
        <v>32.92</v>
      </c>
      <c r="I99" s="51">
        <v>31.8</v>
      </c>
      <c r="J99" s="51"/>
      <c r="K99" s="51"/>
      <c r="L99" s="51"/>
      <c r="M99" s="51">
        <f t="shared" si="5"/>
        <v>32.92</v>
      </c>
      <c r="N99" s="59" t="str">
        <f t="shared" si="6"/>
        <v>1юн.</v>
      </c>
      <c r="O99" s="53">
        <v>4</v>
      </c>
      <c r="P99" s="60" t="s">
        <v>258</v>
      </c>
    </row>
    <row r="100" spans="1:16" ht="15.75" customHeight="1">
      <c r="A100" s="45">
        <v>12</v>
      </c>
      <c r="B100" s="46">
        <v>367</v>
      </c>
      <c r="C100" s="47" t="s">
        <v>225</v>
      </c>
      <c r="D100" s="48" t="s">
        <v>226</v>
      </c>
      <c r="E100" s="49" t="s">
        <v>88</v>
      </c>
      <c r="F100" s="50" t="s">
        <v>138</v>
      </c>
      <c r="G100" s="51">
        <v>32.38</v>
      </c>
      <c r="H100" s="51" t="s">
        <v>110</v>
      </c>
      <c r="I100" s="51" t="s">
        <v>110</v>
      </c>
      <c r="J100" s="51"/>
      <c r="K100" s="51"/>
      <c r="L100" s="51"/>
      <c r="M100" s="61">
        <f t="shared" si="5"/>
        <v>32.38</v>
      </c>
      <c r="N100" s="59" t="str">
        <f t="shared" si="6"/>
        <v>1юн.</v>
      </c>
      <c r="O100" s="53">
        <v>2</v>
      </c>
      <c r="P100" s="60" t="s">
        <v>227</v>
      </c>
    </row>
    <row r="101" spans="1:16" ht="15.75" customHeight="1">
      <c r="A101" s="45">
        <v>13</v>
      </c>
      <c r="B101" s="46">
        <v>665</v>
      </c>
      <c r="C101" s="47" t="s">
        <v>232</v>
      </c>
      <c r="D101" s="48" t="s">
        <v>170</v>
      </c>
      <c r="E101" s="49" t="s">
        <v>137</v>
      </c>
      <c r="F101" s="50" t="s">
        <v>138</v>
      </c>
      <c r="G101" s="51">
        <v>27.7</v>
      </c>
      <c r="H101" s="51" t="s">
        <v>110</v>
      </c>
      <c r="I101" s="51">
        <v>30.67</v>
      </c>
      <c r="J101" s="51"/>
      <c r="K101" s="51"/>
      <c r="L101" s="51"/>
      <c r="M101" s="51">
        <f t="shared" si="5"/>
        <v>30.67</v>
      </c>
      <c r="N101" s="59" t="str">
        <f t="shared" si="6"/>
        <v>1юн.</v>
      </c>
      <c r="O101" s="53">
        <v>1</v>
      </c>
      <c r="P101" s="60" t="s">
        <v>214</v>
      </c>
    </row>
    <row r="102" spans="1:16" ht="15.75" customHeight="1">
      <c r="A102" s="45">
        <v>14</v>
      </c>
      <c r="B102" s="46">
        <v>804</v>
      </c>
      <c r="C102" s="47" t="s">
        <v>259</v>
      </c>
      <c r="D102" s="48">
        <v>35038</v>
      </c>
      <c r="E102" s="49" t="s">
        <v>177</v>
      </c>
      <c r="F102" s="50" t="s">
        <v>260</v>
      </c>
      <c r="G102" s="51" t="s">
        <v>110</v>
      </c>
      <c r="H102" s="51" t="s">
        <v>110</v>
      </c>
      <c r="I102" s="51">
        <v>29.85</v>
      </c>
      <c r="J102" s="51"/>
      <c r="K102" s="51"/>
      <c r="L102" s="51"/>
      <c r="M102" s="51">
        <f t="shared" si="5"/>
        <v>29.85</v>
      </c>
      <c r="N102" s="59" t="str">
        <f t="shared" si="6"/>
        <v>2юн.</v>
      </c>
      <c r="O102" s="53">
        <v>1</v>
      </c>
      <c r="P102" s="60" t="s">
        <v>261</v>
      </c>
    </row>
    <row r="103" spans="1:16" ht="15.75" customHeight="1">
      <c r="A103" s="45">
        <v>15</v>
      </c>
      <c r="B103" s="46">
        <v>69</v>
      </c>
      <c r="C103" s="47" t="s">
        <v>286</v>
      </c>
      <c r="D103" s="48">
        <v>35142</v>
      </c>
      <c r="E103" s="49" t="s">
        <v>128</v>
      </c>
      <c r="F103" s="50" t="s">
        <v>129</v>
      </c>
      <c r="G103" s="51">
        <v>29.65</v>
      </c>
      <c r="H103" s="51" t="s">
        <v>110</v>
      </c>
      <c r="I103" s="51">
        <v>27.33</v>
      </c>
      <c r="J103" s="51"/>
      <c r="K103" s="51"/>
      <c r="L103" s="51"/>
      <c r="M103" s="51">
        <f t="shared" si="5"/>
        <v>29.65</v>
      </c>
      <c r="N103" s="59" t="str">
        <f t="shared" si="6"/>
        <v>2юн.</v>
      </c>
      <c r="O103" s="53">
        <v>1</v>
      </c>
      <c r="P103" s="60" t="s">
        <v>238</v>
      </c>
    </row>
    <row r="104" spans="1:16" ht="15.75" customHeight="1">
      <c r="A104" s="45">
        <v>16</v>
      </c>
      <c r="B104" s="46">
        <v>917</v>
      </c>
      <c r="C104" s="47" t="s">
        <v>287</v>
      </c>
      <c r="D104" s="48" t="s">
        <v>288</v>
      </c>
      <c r="E104" s="49" t="s">
        <v>189</v>
      </c>
      <c r="F104" s="50" t="s">
        <v>190</v>
      </c>
      <c r="G104" s="51">
        <v>29.16</v>
      </c>
      <c r="H104" s="51">
        <v>27.17</v>
      </c>
      <c r="I104" s="51">
        <v>28.34</v>
      </c>
      <c r="J104" s="51"/>
      <c r="K104" s="51"/>
      <c r="L104" s="51"/>
      <c r="M104" s="51">
        <f t="shared" si="5"/>
        <v>29.16</v>
      </c>
      <c r="N104" s="59" t="str">
        <f t="shared" si="6"/>
        <v>2юн.</v>
      </c>
      <c r="O104" s="53">
        <v>1</v>
      </c>
      <c r="P104" s="60" t="s">
        <v>193</v>
      </c>
    </row>
    <row r="105" spans="1:16" ht="15.75" customHeight="1">
      <c r="A105" s="45">
        <v>17</v>
      </c>
      <c r="B105" s="46">
        <v>607</v>
      </c>
      <c r="C105" s="47" t="s">
        <v>289</v>
      </c>
      <c r="D105" s="48">
        <v>34768</v>
      </c>
      <c r="E105" s="49" t="s">
        <v>132</v>
      </c>
      <c r="F105" s="50" t="s">
        <v>133</v>
      </c>
      <c r="G105" s="51">
        <v>28.14</v>
      </c>
      <c r="H105" s="51">
        <v>29</v>
      </c>
      <c r="I105" s="51">
        <v>27.93</v>
      </c>
      <c r="J105" s="51"/>
      <c r="K105" s="51"/>
      <c r="L105" s="51"/>
      <c r="M105" s="51">
        <f t="shared" si="5"/>
        <v>29</v>
      </c>
      <c r="N105" s="59" t="str">
        <f t="shared" si="6"/>
        <v>2юн.</v>
      </c>
      <c r="O105" s="53">
        <v>1</v>
      </c>
      <c r="P105" s="60" t="s">
        <v>290</v>
      </c>
    </row>
    <row r="106" spans="1:16" ht="15.75" customHeight="1">
      <c r="A106" s="45">
        <v>18</v>
      </c>
      <c r="B106" s="46">
        <v>113</v>
      </c>
      <c r="C106" s="47" t="s">
        <v>291</v>
      </c>
      <c r="D106" s="48" t="s">
        <v>292</v>
      </c>
      <c r="E106" s="49" t="s">
        <v>117</v>
      </c>
      <c r="F106" s="50" t="s">
        <v>118</v>
      </c>
      <c r="G106" s="51">
        <v>28.56</v>
      </c>
      <c r="H106" s="51">
        <v>26</v>
      </c>
      <c r="I106" s="51">
        <v>28.17</v>
      </c>
      <c r="J106" s="51"/>
      <c r="K106" s="51"/>
      <c r="L106" s="51"/>
      <c r="M106" s="51">
        <f t="shared" si="5"/>
        <v>28.56</v>
      </c>
      <c r="N106" s="59" t="str">
        <f t="shared" si="6"/>
        <v>2юн.</v>
      </c>
      <c r="O106" s="53">
        <v>1</v>
      </c>
      <c r="P106" s="60" t="s">
        <v>293</v>
      </c>
    </row>
    <row r="107" spans="1:16" ht="15.75" customHeight="1">
      <c r="A107" s="45">
        <v>19</v>
      </c>
      <c r="B107" s="46">
        <v>201</v>
      </c>
      <c r="C107" s="47" t="s">
        <v>294</v>
      </c>
      <c r="D107" s="48">
        <v>35321</v>
      </c>
      <c r="E107" s="49" t="s">
        <v>195</v>
      </c>
      <c r="F107" s="50" t="s">
        <v>126</v>
      </c>
      <c r="G107" s="51">
        <v>28.53</v>
      </c>
      <c r="H107" s="51">
        <v>26.85</v>
      </c>
      <c r="I107" s="51" t="s">
        <v>110</v>
      </c>
      <c r="J107" s="51"/>
      <c r="K107" s="51"/>
      <c r="L107" s="51"/>
      <c r="M107" s="51">
        <f t="shared" si="5"/>
        <v>28.53</v>
      </c>
      <c r="N107" s="59" t="str">
        <f t="shared" si="6"/>
        <v>2юн.</v>
      </c>
      <c r="O107" s="53">
        <v>1</v>
      </c>
      <c r="P107" s="60" t="s">
        <v>285</v>
      </c>
    </row>
    <row r="108" spans="1:16" ht="15.75" customHeight="1">
      <c r="A108" s="45">
        <v>20</v>
      </c>
      <c r="B108" s="46">
        <v>115</v>
      </c>
      <c r="C108" s="47" t="s">
        <v>250</v>
      </c>
      <c r="D108" s="48">
        <v>35165</v>
      </c>
      <c r="E108" s="49" t="s">
        <v>117</v>
      </c>
      <c r="F108" s="50" t="s">
        <v>118</v>
      </c>
      <c r="G108" s="51" t="s">
        <v>110</v>
      </c>
      <c r="H108" s="51">
        <v>28.33</v>
      </c>
      <c r="I108" s="51" t="s">
        <v>110</v>
      </c>
      <c r="J108" s="51"/>
      <c r="K108" s="51"/>
      <c r="L108" s="51"/>
      <c r="M108" s="51">
        <f t="shared" si="5"/>
        <v>28.33</v>
      </c>
      <c r="N108" s="59" t="str">
        <f t="shared" si="6"/>
        <v>2юн.</v>
      </c>
      <c r="O108" s="53">
        <v>1</v>
      </c>
      <c r="P108" s="60" t="s">
        <v>244</v>
      </c>
    </row>
    <row r="109" spans="1:16" ht="15.75" customHeight="1">
      <c r="A109" s="45">
        <v>21</v>
      </c>
      <c r="B109" s="46">
        <v>312</v>
      </c>
      <c r="C109" s="47" t="s">
        <v>245</v>
      </c>
      <c r="D109" s="48">
        <v>34744</v>
      </c>
      <c r="E109" s="49" t="s">
        <v>144</v>
      </c>
      <c r="F109" s="50" t="s">
        <v>138</v>
      </c>
      <c r="G109" s="51">
        <v>26.7</v>
      </c>
      <c r="H109" s="51">
        <v>27.6</v>
      </c>
      <c r="I109" s="51">
        <v>24.12</v>
      </c>
      <c r="J109" s="51"/>
      <c r="K109" s="51"/>
      <c r="L109" s="51"/>
      <c r="M109" s="51">
        <f t="shared" si="5"/>
        <v>27.6</v>
      </c>
      <c r="N109" s="59" t="str">
        <f t="shared" si="6"/>
        <v>2юн.</v>
      </c>
      <c r="O109" s="53">
        <v>1</v>
      </c>
      <c r="P109" s="60" t="s">
        <v>246</v>
      </c>
    </row>
    <row r="110" spans="1:16" ht="15.75" customHeight="1">
      <c r="A110" s="45">
        <v>22</v>
      </c>
      <c r="B110" s="46">
        <v>278</v>
      </c>
      <c r="C110" s="47" t="s">
        <v>295</v>
      </c>
      <c r="D110" s="48">
        <v>35333</v>
      </c>
      <c r="E110" s="49" t="s">
        <v>248</v>
      </c>
      <c r="F110" s="50" t="s">
        <v>138</v>
      </c>
      <c r="G110" s="51">
        <v>24.13</v>
      </c>
      <c r="H110" s="51">
        <v>26.5</v>
      </c>
      <c r="I110" s="51">
        <v>22.31</v>
      </c>
      <c r="J110" s="51"/>
      <c r="K110" s="51"/>
      <c r="L110" s="51"/>
      <c r="M110" s="51">
        <f t="shared" si="5"/>
        <v>26.5</v>
      </c>
      <c r="N110" s="59" t="str">
        <f t="shared" si="6"/>
        <v>2юн.</v>
      </c>
      <c r="O110" s="53">
        <v>1</v>
      </c>
      <c r="P110" s="60" t="s">
        <v>296</v>
      </c>
    </row>
    <row r="111" spans="1:16" ht="15.75" customHeight="1">
      <c r="A111" s="45">
        <v>23</v>
      </c>
      <c r="B111" s="46">
        <v>185</v>
      </c>
      <c r="C111" s="47" t="s">
        <v>266</v>
      </c>
      <c r="D111" s="48" t="s">
        <v>267</v>
      </c>
      <c r="E111" s="49" t="s">
        <v>108</v>
      </c>
      <c r="F111" s="50" t="s">
        <v>182</v>
      </c>
      <c r="G111" s="51">
        <v>26.44</v>
      </c>
      <c r="H111" s="51">
        <v>24.1</v>
      </c>
      <c r="I111" s="51" t="s">
        <v>110</v>
      </c>
      <c r="J111" s="51"/>
      <c r="K111" s="51"/>
      <c r="L111" s="51"/>
      <c r="M111" s="51">
        <f t="shared" si="5"/>
        <v>26.44</v>
      </c>
      <c r="N111" s="59" t="str">
        <f t="shared" si="6"/>
        <v>2юн.</v>
      </c>
      <c r="O111" s="53">
        <v>1</v>
      </c>
      <c r="P111" s="60" t="s">
        <v>256</v>
      </c>
    </row>
    <row r="112" spans="1:16" ht="15.75" customHeight="1">
      <c r="A112" s="45">
        <v>24</v>
      </c>
      <c r="B112" s="46">
        <v>111</v>
      </c>
      <c r="C112" s="47" t="s">
        <v>242</v>
      </c>
      <c r="D112" s="48" t="s">
        <v>243</v>
      </c>
      <c r="E112" s="49" t="s">
        <v>297</v>
      </c>
      <c r="F112" s="50" t="s">
        <v>118</v>
      </c>
      <c r="G112" s="51">
        <v>25.2</v>
      </c>
      <c r="H112" s="51">
        <v>26.1</v>
      </c>
      <c r="I112" s="51" t="s">
        <v>110</v>
      </c>
      <c r="J112" s="51"/>
      <c r="K112" s="51"/>
      <c r="L112" s="51"/>
      <c r="M112" s="51">
        <f t="shared" si="5"/>
        <v>26.1</v>
      </c>
      <c r="N112" s="59" t="str">
        <f t="shared" si="6"/>
        <v>2юн.</v>
      </c>
      <c r="O112" s="53">
        <v>1</v>
      </c>
      <c r="P112" s="60" t="s">
        <v>244</v>
      </c>
    </row>
    <row r="113" spans="1:16" ht="15.75" customHeight="1">
      <c r="A113" s="45">
        <v>25</v>
      </c>
      <c r="B113" s="46">
        <v>270</v>
      </c>
      <c r="C113" s="47" t="s">
        <v>269</v>
      </c>
      <c r="D113" s="48">
        <v>35286</v>
      </c>
      <c r="E113" s="49" t="s">
        <v>248</v>
      </c>
      <c r="F113" s="50" t="s">
        <v>138</v>
      </c>
      <c r="G113" s="51">
        <v>25.85</v>
      </c>
      <c r="H113" s="51">
        <v>24.1</v>
      </c>
      <c r="I113" s="51">
        <v>25.7</v>
      </c>
      <c r="J113" s="51"/>
      <c r="K113" s="51"/>
      <c r="L113" s="51"/>
      <c r="M113" s="51">
        <f t="shared" si="5"/>
        <v>25.85</v>
      </c>
      <c r="N113" s="59" t="str">
        <f t="shared" si="6"/>
        <v>б/р</v>
      </c>
      <c r="O113" s="53">
        <v>1</v>
      </c>
      <c r="P113" s="60" t="s">
        <v>270</v>
      </c>
    </row>
    <row r="114" spans="1:16" ht="15.75" customHeight="1">
      <c r="A114" s="45">
        <v>26</v>
      </c>
      <c r="B114" s="46">
        <v>190</v>
      </c>
      <c r="C114" s="47" t="s">
        <v>298</v>
      </c>
      <c r="D114" s="48" t="s">
        <v>299</v>
      </c>
      <c r="E114" s="49" t="s">
        <v>108</v>
      </c>
      <c r="F114" s="50" t="s">
        <v>182</v>
      </c>
      <c r="G114" s="51">
        <v>22.1</v>
      </c>
      <c r="H114" s="51">
        <v>24.23</v>
      </c>
      <c r="I114" s="51" t="s">
        <v>110</v>
      </c>
      <c r="J114" s="51"/>
      <c r="K114" s="51"/>
      <c r="L114" s="51"/>
      <c r="M114" s="51">
        <f t="shared" si="5"/>
        <v>24.23</v>
      </c>
      <c r="N114" s="59" t="str">
        <f t="shared" si="6"/>
        <v>б/р</v>
      </c>
      <c r="O114" s="53">
        <v>1</v>
      </c>
      <c r="P114" s="60" t="s">
        <v>256</v>
      </c>
    </row>
    <row r="115" spans="1:16" ht="15.75" customHeight="1">
      <c r="A115" s="45">
        <v>27</v>
      </c>
      <c r="B115" s="46">
        <v>587</v>
      </c>
      <c r="C115" s="47" t="s">
        <v>268</v>
      </c>
      <c r="D115" s="48">
        <v>35108</v>
      </c>
      <c r="E115" s="49" t="s">
        <v>141</v>
      </c>
      <c r="F115" s="50" t="s">
        <v>138</v>
      </c>
      <c r="G115" s="51" t="s">
        <v>110</v>
      </c>
      <c r="H115" s="51">
        <v>21.65</v>
      </c>
      <c r="I115" s="51">
        <v>20.13</v>
      </c>
      <c r="J115" s="51"/>
      <c r="K115" s="51"/>
      <c r="L115" s="51"/>
      <c r="M115" s="51">
        <f t="shared" si="5"/>
        <v>21.65</v>
      </c>
      <c r="N115" s="59" t="str">
        <f t="shared" si="6"/>
        <v>б/р</v>
      </c>
      <c r="O115" s="53">
        <v>1</v>
      </c>
      <c r="P115" s="60" t="s">
        <v>258</v>
      </c>
    </row>
    <row r="116" spans="1:16" ht="15.75" customHeight="1">
      <c r="A116" s="45">
        <v>28</v>
      </c>
      <c r="B116" s="46">
        <v>257</v>
      </c>
      <c r="C116" s="47" t="s">
        <v>262</v>
      </c>
      <c r="D116" s="48">
        <v>35196</v>
      </c>
      <c r="E116" s="49" t="s">
        <v>248</v>
      </c>
      <c r="F116" s="50" t="s">
        <v>138</v>
      </c>
      <c r="G116" s="51">
        <v>17.5</v>
      </c>
      <c r="H116" s="51" t="s">
        <v>110</v>
      </c>
      <c r="I116" s="51">
        <v>17</v>
      </c>
      <c r="J116" s="51"/>
      <c r="K116" s="51"/>
      <c r="L116" s="51"/>
      <c r="M116" s="51">
        <f t="shared" si="5"/>
        <v>17.5</v>
      </c>
      <c r="N116" s="59" t="str">
        <f t="shared" si="6"/>
        <v>б/р</v>
      </c>
      <c r="O116" s="53">
        <v>1</v>
      </c>
      <c r="P116" s="60" t="s">
        <v>263</v>
      </c>
    </row>
    <row r="117" spans="1:16" ht="15.75" customHeight="1">
      <c r="A117" s="45"/>
      <c r="B117" s="46">
        <v>805</v>
      </c>
      <c r="C117" s="47" t="s">
        <v>300</v>
      </c>
      <c r="D117" s="48">
        <v>35176</v>
      </c>
      <c r="E117" s="49" t="s">
        <v>301</v>
      </c>
      <c r="F117" s="50" t="s">
        <v>260</v>
      </c>
      <c r="G117" s="51" t="s">
        <v>110</v>
      </c>
      <c r="H117" s="51" t="s">
        <v>110</v>
      </c>
      <c r="I117" s="51" t="s">
        <v>110</v>
      </c>
      <c r="J117" s="51"/>
      <c r="K117" s="51"/>
      <c r="L117" s="51"/>
      <c r="M117" s="62" t="s">
        <v>302</v>
      </c>
      <c r="N117" s="59"/>
      <c r="O117" s="53" t="s">
        <v>199</v>
      </c>
      <c r="P117" s="60" t="s">
        <v>303</v>
      </c>
    </row>
    <row r="118" spans="1:16" ht="15.75" customHeight="1" thickBot="1">
      <c r="A118" s="45"/>
      <c r="B118" s="46"/>
      <c r="C118" s="47" t="s">
        <v>304</v>
      </c>
      <c r="D118" s="48">
        <v>35580</v>
      </c>
      <c r="E118" s="49" t="s">
        <v>141</v>
      </c>
      <c r="F118" s="50" t="s">
        <v>109</v>
      </c>
      <c r="G118" s="51">
        <v>33.17</v>
      </c>
      <c r="H118" s="51">
        <v>34.95</v>
      </c>
      <c r="I118" s="51">
        <v>34.23</v>
      </c>
      <c r="J118" s="51"/>
      <c r="K118" s="51"/>
      <c r="L118" s="51"/>
      <c r="M118" s="51">
        <f>MAX(G118:L118)</f>
        <v>34.95</v>
      </c>
      <c r="N118" s="59" t="str">
        <f>IF(M118&gt;=56,"КМС",IF(M118&gt;=50,"1р",IF(M118&gt;=45,"2р",IF(M118&gt;=37,"3р",IF(M118&gt;30,"1юн.",IF(M118&gt;26,"2юн.",IF(M118&lt;26,"б/р")))))))</f>
        <v>1юн.</v>
      </c>
      <c r="O118" s="53" t="s">
        <v>175</v>
      </c>
      <c r="P118" s="60" t="s">
        <v>258</v>
      </c>
    </row>
    <row r="119" spans="1:19" ht="15.75" customHeight="1" thickBot="1">
      <c r="A119" s="39" t="s">
        <v>305</v>
      </c>
      <c r="B119" s="40"/>
      <c r="C119" s="40"/>
      <c r="D119" s="41"/>
      <c r="E119" s="42"/>
      <c r="F119" s="40"/>
      <c r="G119" s="43"/>
      <c r="H119" s="43"/>
      <c r="I119" s="43"/>
      <c r="J119" s="43"/>
      <c r="K119" s="43"/>
      <c r="L119" s="43"/>
      <c r="M119" s="43"/>
      <c r="N119" s="40"/>
      <c r="O119" s="40"/>
      <c r="P119" s="44"/>
      <c r="R119" s="55"/>
      <c r="S119" s="56"/>
    </row>
    <row r="120" spans="1:19" ht="15.75" customHeight="1">
      <c r="A120" s="45">
        <f aca="true" t="shared" si="7" ref="A120:A138">RANK(M120,$M$119:$M$139)</f>
        <v>1</v>
      </c>
      <c r="B120" s="46">
        <v>667</v>
      </c>
      <c r="C120" s="47" t="s">
        <v>306</v>
      </c>
      <c r="D120" s="48" t="s">
        <v>307</v>
      </c>
      <c r="E120" s="49" t="s">
        <v>137</v>
      </c>
      <c r="F120" s="50" t="s">
        <v>109</v>
      </c>
      <c r="G120" s="51">
        <v>62.07</v>
      </c>
      <c r="H120" s="51" t="s">
        <v>123</v>
      </c>
      <c r="I120" s="51">
        <v>55.75</v>
      </c>
      <c r="J120" s="51" t="s">
        <v>123</v>
      </c>
      <c r="K120" s="51">
        <v>59.94</v>
      </c>
      <c r="L120" s="51" t="s">
        <v>123</v>
      </c>
      <c r="M120" s="51">
        <f aca="true" t="shared" si="8" ref="M120:M138">MAX(G120:L120)</f>
        <v>62.07</v>
      </c>
      <c r="N120" s="59" t="str">
        <f aca="true" t="shared" si="9" ref="N120:N138">IF(M120&gt;=68,"КМС",IF(M120&gt;=62,"1р",IF(M120&gt;=55,"2р",IF(M120&gt;=46,"3р",IF(M120&gt;43,"1юн.",IF(M120&gt;40,"2юн.",IF(M120&lt;40,"б/р")))))))</f>
        <v>1р</v>
      </c>
      <c r="O120" s="53">
        <v>27</v>
      </c>
      <c r="P120" s="60" t="s">
        <v>308</v>
      </c>
      <c r="R120" s="55"/>
      <c r="S120" s="56"/>
    </row>
    <row r="121" spans="1:19" ht="15.75" customHeight="1">
      <c r="A121" s="45">
        <f t="shared" si="7"/>
        <v>2</v>
      </c>
      <c r="B121" s="46">
        <v>17</v>
      </c>
      <c r="C121" s="47" t="s">
        <v>309</v>
      </c>
      <c r="D121" s="48">
        <v>34881</v>
      </c>
      <c r="E121" s="49" t="s">
        <v>108</v>
      </c>
      <c r="F121" s="50" t="s">
        <v>122</v>
      </c>
      <c r="G121" s="51">
        <v>53.8</v>
      </c>
      <c r="H121" s="51">
        <v>52.03</v>
      </c>
      <c r="I121" s="51">
        <v>51.18</v>
      </c>
      <c r="J121" s="51" t="s">
        <v>110</v>
      </c>
      <c r="K121" s="51">
        <v>54.8</v>
      </c>
      <c r="L121" s="51">
        <v>58</v>
      </c>
      <c r="M121" s="51">
        <f t="shared" si="8"/>
        <v>58</v>
      </c>
      <c r="N121" s="59" t="str">
        <f t="shared" si="9"/>
        <v>2р</v>
      </c>
      <c r="O121" s="53" t="s">
        <v>220</v>
      </c>
      <c r="P121" s="60" t="s">
        <v>310</v>
      </c>
      <c r="R121" s="55"/>
      <c r="S121" s="56"/>
    </row>
    <row r="122" spans="1:19" ht="15.75" customHeight="1">
      <c r="A122" s="45">
        <f t="shared" si="7"/>
        <v>3</v>
      </c>
      <c r="B122" s="46">
        <v>921</v>
      </c>
      <c r="C122" s="47" t="s">
        <v>311</v>
      </c>
      <c r="D122" s="48">
        <v>34749</v>
      </c>
      <c r="E122" s="49" t="s">
        <v>189</v>
      </c>
      <c r="F122" s="50" t="s">
        <v>312</v>
      </c>
      <c r="G122" s="51">
        <v>54.07</v>
      </c>
      <c r="H122" s="51">
        <v>45.96</v>
      </c>
      <c r="I122" s="51">
        <v>49.82</v>
      </c>
      <c r="J122" s="51">
        <v>49.9</v>
      </c>
      <c r="K122" s="51">
        <v>47.22</v>
      </c>
      <c r="L122" s="51">
        <v>55.12</v>
      </c>
      <c r="M122" s="51">
        <f t="shared" si="8"/>
        <v>55.12</v>
      </c>
      <c r="N122" s="59" t="str">
        <f t="shared" si="9"/>
        <v>2р</v>
      </c>
      <c r="O122" s="53">
        <v>24</v>
      </c>
      <c r="P122" s="60" t="s">
        <v>193</v>
      </c>
      <c r="R122" s="55"/>
      <c r="S122" s="56"/>
    </row>
    <row r="123" spans="1:19" ht="15.75" customHeight="1">
      <c r="A123" s="45">
        <f t="shared" si="7"/>
        <v>4</v>
      </c>
      <c r="B123" s="46">
        <v>245</v>
      </c>
      <c r="C123" s="47" t="s">
        <v>278</v>
      </c>
      <c r="D123" s="48">
        <v>35318</v>
      </c>
      <c r="E123" s="49" t="s">
        <v>189</v>
      </c>
      <c r="F123" s="50" t="s">
        <v>138</v>
      </c>
      <c r="G123" s="51">
        <v>48.1</v>
      </c>
      <c r="H123" s="51">
        <v>50</v>
      </c>
      <c r="I123" s="51" t="s">
        <v>110</v>
      </c>
      <c r="J123" s="51" t="s">
        <v>123</v>
      </c>
      <c r="K123" s="51" t="s">
        <v>123</v>
      </c>
      <c r="L123" s="51" t="s">
        <v>123</v>
      </c>
      <c r="M123" s="51">
        <f t="shared" si="8"/>
        <v>50</v>
      </c>
      <c r="N123" s="59" t="str">
        <f t="shared" si="9"/>
        <v>3р</v>
      </c>
      <c r="O123" s="53">
        <v>21</v>
      </c>
      <c r="P123" s="60" t="s">
        <v>191</v>
      </c>
      <c r="R123" s="55"/>
      <c r="S123" s="56"/>
    </row>
    <row r="124" spans="1:19" ht="15.75" customHeight="1">
      <c r="A124" s="45">
        <f t="shared" si="7"/>
        <v>5</v>
      </c>
      <c r="B124" s="46">
        <v>917</v>
      </c>
      <c r="C124" s="47" t="s">
        <v>287</v>
      </c>
      <c r="D124" s="48" t="s">
        <v>288</v>
      </c>
      <c r="E124" s="49" t="s">
        <v>189</v>
      </c>
      <c r="F124" s="50" t="s">
        <v>190</v>
      </c>
      <c r="G124" s="51">
        <v>42</v>
      </c>
      <c r="H124" s="51">
        <v>43.86</v>
      </c>
      <c r="I124" s="51" t="s">
        <v>110</v>
      </c>
      <c r="J124" s="51">
        <v>44.41</v>
      </c>
      <c r="K124" s="51">
        <v>47.91</v>
      </c>
      <c r="L124" s="51" t="s">
        <v>110</v>
      </c>
      <c r="M124" s="51">
        <f t="shared" si="8"/>
        <v>47.91</v>
      </c>
      <c r="N124" s="59" t="str">
        <f t="shared" si="9"/>
        <v>3р</v>
      </c>
      <c r="O124" s="53">
        <v>18</v>
      </c>
      <c r="P124" s="60" t="s">
        <v>193</v>
      </c>
      <c r="R124" s="55"/>
      <c r="S124" s="56"/>
    </row>
    <row r="125" spans="1:19" ht="15.75" customHeight="1">
      <c r="A125" s="45">
        <f t="shared" si="7"/>
        <v>6</v>
      </c>
      <c r="B125" s="46">
        <v>113</v>
      </c>
      <c r="C125" s="47" t="s">
        <v>291</v>
      </c>
      <c r="D125" s="48" t="s">
        <v>292</v>
      </c>
      <c r="E125" s="49" t="s">
        <v>117</v>
      </c>
      <c r="F125" s="50" t="s">
        <v>118</v>
      </c>
      <c r="G125" s="51">
        <v>45.7</v>
      </c>
      <c r="H125" s="51">
        <v>43.04</v>
      </c>
      <c r="I125" s="51" t="s">
        <v>110</v>
      </c>
      <c r="J125" s="51" t="s">
        <v>110</v>
      </c>
      <c r="K125" s="51">
        <v>47.42</v>
      </c>
      <c r="L125" s="51" t="s">
        <v>110</v>
      </c>
      <c r="M125" s="51">
        <f t="shared" si="8"/>
        <v>47.42</v>
      </c>
      <c r="N125" s="59" t="str">
        <f t="shared" si="9"/>
        <v>3р</v>
      </c>
      <c r="O125" s="53">
        <v>16</v>
      </c>
      <c r="P125" s="60" t="s">
        <v>293</v>
      </c>
      <c r="R125" s="55"/>
      <c r="S125" s="56"/>
    </row>
    <row r="126" spans="1:19" ht="15.75" customHeight="1">
      <c r="A126" s="45">
        <f t="shared" si="7"/>
        <v>7</v>
      </c>
      <c r="B126" s="46">
        <v>19</v>
      </c>
      <c r="C126" s="47" t="s">
        <v>313</v>
      </c>
      <c r="D126" s="48">
        <v>35128</v>
      </c>
      <c r="E126" s="49" t="s">
        <v>255</v>
      </c>
      <c r="F126" s="50" t="s">
        <v>122</v>
      </c>
      <c r="G126" s="51">
        <v>42.97</v>
      </c>
      <c r="H126" s="51" t="s">
        <v>110</v>
      </c>
      <c r="I126" s="51">
        <v>40.35</v>
      </c>
      <c r="J126" s="51">
        <v>37.98</v>
      </c>
      <c r="K126" s="51">
        <v>43.03</v>
      </c>
      <c r="L126" s="51">
        <v>45.68</v>
      </c>
      <c r="M126" s="51">
        <f t="shared" si="8"/>
        <v>45.68</v>
      </c>
      <c r="N126" s="59" t="str">
        <f t="shared" si="9"/>
        <v>1юн.</v>
      </c>
      <c r="O126" s="53" t="s">
        <v>220</v>
      </c>
      <c r="P126" s="60" t="s">
        <v>314</v>
      </c>
      <c r="R126" s="55"/>
      <c r="S126" s="56"/>
    </row>
    <row r="127" spans="1:19" ht="15.75" customHeight="1">
      <c r="A127" s="45">
        <f t="shared" si="7"/>
        <v>8</v>
      </c>
      <c r="B127" s="46">
        <v>261</v>
      </c>
      <c r="C127" s="47" t="s">
        <v>247</v>
      </c>
      <c r="D127" s="48">
        <v>34893</v>
      </c>
      <c r="E127" s="49" t="s">
        <v>248</v>
      </c>
      <c r="F127" s="50" t="s">
        <v>138</v>
      </c>
      <c r="G127" s="51">
        <v>43.7</v>
      </c>
      <c r="H127" s="51">
        <v>37.28</v>
      </c>
      <c r="I127" s="51">
        <v>40.96</v>
      </c>
      <c r="J127" s="51">
        <v>41</v>
      </c>
      <c r="K127" s="51" t="s">
        <v>110</v>
      </c>
      <c r="L127" s="51" t="s">
        <v>110</v>
      </c>
      <c r="M127" s="51">
        <f t="shared" si="8"/>
        <v>43.7</v>
      </c>
      <c r="N127" s="59" t="str">
        <f t="shared" si="9"/>
        <v>1юн.</v>
      </c>
      <c r="O127" s="53">
        <v>14</v>
      </c>
      <c r="P127" s="60" t="s">
        <v>249</v>
      </c>
      <c r="R127" s="55"/>
      <c r="S127" s="56"/>
    </row>
    <row r="128" spans="1:19" ht="15.75" customHeight="1">
      <c r="A128" s="45">
        <f t="shared" si="7"/>
        <v>9</v>
      </c>
      <c r="B128" s="46">
        <v>209</v>
      </c>
      <c r="C128" s="47" t="s">
        <v>284</v>
      </c>
      <c r="D128" s="48">
        <v>35341</v>
      </c>
      <c r="E128" s="49" t="s">
        <v>195</v>
      </c>
      <c r="F128" s="50" t="s">
        <v>126</v>
      </c>
      <c r="G128" s="51">
        <v>41.48</v>
      </c>
      <c r="H128" s="51">
        <v>36.29</v>
      </c>
      <c r="I128" s="51" t="s">
        <v>110</v>
      </c>
      <c r="J128" s="51"/>
      <c r="K128" s="51"/>
      <c r="L128" s="51"/>
      <c r="M128" s="51">
        <f t="shared" si="8"/>
        <v>41.48</v>
      </c>
      <c r="N128" s="59" t="str">
        <f t="shared" si="9"/>
        <v>2юн.</v>
      </c>
      <c r="O128" s="53">
        <v>12</v>
      </c>
      <c r="P128" s="60" t="s">
        <v>285</v>
      </c>
      <c r="R128" s="55"/>
      <c r="S128" s="56"/>
    </row>
    <row r="129" spans="1:19" ht="15.75" customHeight="1">
      <c r="A129" s="45">
        <f t="shared" si="7"/>
        <v>10</v>
      </c>
      <c r="B129" s="46">
        <v>686</v>
      </c>
      <c r="C129" s="47" t="s">
        <v>315</v>
      </c>
      <c r="D129" s="48">
        <v>35251</v>
      </c>
      <c r="E129" s="49" t="s">
        <v>137</v>
      </c>
      <c r="F129" s="50" t="s">
        <v>138</v>
      </c>
      <c r="G129" s="51">
        <v>39.56</v>
      </c>
      <c r="H129" s="51">
        <v>40.8</v>
      </c>
      <c r="I129" s="51">
        <v>41.27</v>
      </c>
      <c r="J129" s="51"/>
      <c r="K129" s="51"/>
      <c r="L129" s="51"/>
      <c r="M129" s="51">
        <f t="shared" si="8"/>
        <v>41.27</v>
      </c>
      <c r="N129" s="59" t="str">
        <f t="shared" si="9"/>
        <v>2юн.</v>
      </c>
      <c r="O129" s="53">
        <v>10</v>
      </c>
      <c r="P129" s="60" t="s">
        <v>316</v>
      </c>
      <c r="R129" s="55"/>
      <c r="S129" s="56"/>
    </row>
    <row r="130" spans="1:19" ht="15.75" customHeight="1">
      <c r="A130" s="45">
        <f t="shared" si="7"/>
        <v>11</v>
      </c>
      <c r="B130" s="46">
        <v>503</v>
      </c>
      <c r="C130" s="47" t="s">
        <v>228</v>
      </c>
      <c r="D130" s="48">
        <v>35274</v>
      </c>
      <c r="E130" s="49" t="s">
        <v>152</v>
      </c>
      <c r="F130" s="50" t="s">
        <v>122</v>
      </c>
      <c r="G130" s="51">
        <v>33.46</v>
      </c>
      <c r="H130" s="51" t="s">
        <v>110</v>
      </c>
      <c r="I130" s="51">
        <v>38.7</v>
      </c>
      <c r="J130" s="51"/>
      <c r="K130" s="51"/>
      <c r="L130" s="51"/>
      <c r="M130" s="51">
        <f t="shared" si="8"/>
        <v>38.7</v>
      </c>
      <c r="N130" s="59" t="str">
        <f t="shared" si="9"/>
        <v>б/р</v>
      </c>
      <c r="O130" s="53">
        <v>8</v>
      </c>
      <c r="P130" s="60" t="s">
        <v>229</v>
      </c>
      <c r="R130" s="55"/>
      <c r="S130" s="56"/>
    </row>
    <row r="131" spans="1:19" ht="15.75" customHeight="1">
      <c r="A131" s="45">
        <f t="shared" si="7"/>
        <v>12</v>
      </c>
      <c r="B131" s="46">
        <v>607</v>
      </c>
      <c r="C131" s="47" t="s">
        <v>289</v>
      </c>
      <c r="D131" s="48">
        <v>34768</v>
      </c>
      <c r="E131" s="49" t="s">
        <v>132</v>
      </c>
      <c r="F131" s="50" t="s">
        <v>133</v>
      </c>
      <c r="G131" s="51">
        <v>34.66</v>
      </c>
      <c r="H131" s="51">
        <v>38.24</v>
      </c>
      <c r="I131" s="51" t="s">
        <v>110</v>
      </c>
      <c r="J131" s="51"/>
      <c r="K131" s="51"/>
      <c r="L131" s="51"/>
      <c r="M131" s="51">
        <f t="shared" si="8"/>
        <v>38.24</v>
      </c>
      <c r="N131" s="59" t="str">
        <f t="shared" si="9"/>
        <v>б/р</v>
      </c>
      <c r="O131" s="53">
        <v>6</v>
      </c>
      <c r="P131" s="60" t="s">
        <v>290</v>
      </c>
      <c r="R131" s="55"/>
      <c r="S131" s="56"/>
    </row>
    <row r="132" spans="1:19" ht="15.75" customHeight="1">
      <c r="A132" s="45">
        <f t="shared" si="7"/>
        <v>13</v>
      </c>
      <c r="B132" s="46">
        <v>69</v>
      </c>
      <c r="C132" s="47" t="s">
        <v>286</v>
      </c>
      <c r="D132" s="48">
        <v>35142</v>
      </c>
      <c r="E132" s="49" t="s">
        <v>128</v>
      </c>
      <c r="F132" s="50" t="s">
        <v>129</v>
      </c>
      <c r="G132" s="51">
        <v>33.51</v>
      </c>
      <c r="H132" s="51">
        <v>35.2</v>
      </c>
      <c r="I132" s="51">
        <v>36.93</v>
      </c>
      <c r="J132" s="51"/>
      <c r="K132" s="51"/>
      <c r="L132" s="51"/>
      <c r="M132" s="51">
        <f t="shared" si="8"/>
        <v>36.93</v>
      </c>
      <c r="N132" s="59" t="str">
        <f t="shared" si="9"/>
        <v>б/р</v>
      </c>
      <c r="O132" s="53">
        <v>4</v>
      </c>
      <c r="P132" s="60" t="s">
        <v>238</v>
      </c>
      <c r="R132" s="55"/>
      <c r="S132" s="56"/>
    </row>
    <row r="133" spans="1:19" ht="15.75" customHeight="1">
      <c r="A133" s="45">
        <f t="shared" si="7"/>
        <v>14</v>
      </c>
      <c r="B133" s="46">
        <v>201</v>
      </c>
      <c r="C133" s="47" t="s">
        <v>294</v>
      </c>
      <c r="D133" s="48">
        <v>35321</v>
      </c>
      <c r="E133" s="49" t="s">
        <v>195</v>
      </c>
      <c r="F133" s="50" t="s">
        <v>126</v>
      </c>
      <c r="G133" s="51" t="s">
        <v>110</v>
      </c>
      <c r="H133" s="51">
        <v>36.51</v>
      </c>
      <c r="I133" s="51">
        <v>33</v>
      </c>
      <c r="J133" s="51"/>
      <c r="K133" s="51"/>
      <c r="L133" s="51"/>
      <c r="M133" s="51">
        <f t="shared" si="8"/>
        <v>36.51</v>
      </c>
      <c r="N133" s="59" t="str">
        <f t="shared" si="9"/>
        <v>б/р</v>
      </c>
      <c r="O133" s="53">
        <v>2</v>
      </c>
      <c r="P133" s="60" t="s">
        <v>285</v>
      </c>
      <c r="R133" s="55"/>
      <c r="S133" s="56"/>
    </row>
    <row r="134" spans="1:19" ht="15.75" customHeight="1">
      <c r="A134" s="45">
        <f t="shared" si="7"/>
        <v>15</v>
      </c>
      <c r="B134" s="46">
        <v>566</v>
      </c>
      <c r="C134" s="47" t="s">
        <v>317</v>
      </c>
      <c r="D134" s="48" t="s">
        <v>318</v>
      </c>
      <c r="E134" s="49" t="s">
        <v>141</v>
      </c>
      <c r="F134" s="50" t="s">
        <v>133</v>
      </c>
      <c r="G134" s="51" t="s">
        <v>110</v>
      </c>
      <c r="H134" s="51">
        <v>36.44</v>
      </c>
      <c r="I134" s="51" t="s">
        <v>110</v>
      </c>
      <c r="J134" s="51"/>
      <c r="K134" s="51"/>
      <c r="L134" s="51"/>
      <c r="M134" s="51">
        <f t="shared" si="8"/>
        <v>36.44</v>
      </c>
      <c r="N134" s="59" t="str">
        <f t="shared" si="9"/>
        <v>б/р</v>
      </c>
      <c r="O134" s="53">
        <v>1</v>
      </c>
      <c r="P134" s="60" t="s">
        <v>283</v>
      </c>
      <c r="R134" s="55"/>
      <c r="S134" s="56"/>
    </row>
    <row r="135" spans="1:19" ht="15.75" customHeight="1">
      <c r="A135" s="45">
        <f t="shared" si="7"/>
        <v>16</v>
      </c>
      <c r="B135" s="46">
        <v>180</v>
      </c>
      <c r="C135" s="47" t="s">
        <v>319</v>
      </c>
      <c r="D135" s="48">
        <v>35264</v>
      </c>
      <c r="E135" s="49" t="s">
        <v>255</v>
      </c>
      <c r="F135" s="50" t="s">
        <v>182</v>
      </c>
      <c r="G135" s="51">
        <v>25.5</v>
      </c>
      <c r="H135" s="51">
        <v>31.4</v>
      </c>
      <c r="I135" s="51" t="s">
        <v>123</v>
      </c>
      <c r="J135" s="51"/>
      <c r="K135" s="51"/>
      <c r="L135" s="51"/>
      <c r="M135" s="51">
        <f t="shared" si="8"/>
        <v>31.4</v>
      </c>
      <c r="N135" s="59" t="str">
        <f t="shared" si="9"/>
        <v>б/р</v>
      </c>
      <c r="O135" s="53">
        <v>1</v>
      </c>
      <c r="P135" s="60" t="s">
        <v>256</v>
      </c>
      <c r="R135" s="55"/>
      <c r="S135" s="56"/>
    </row>
    <row r="136" spans="1:19" ht="15.75" customHeight="1">
      <c r="A136" s="45">
        <f t="shared" si="7"/>
        <v>17</v>
      </c>
      <c r="B136" s="46">
        <v>371</v>
      </c>
      <c r="C136" s="47" t="s">
        <v>274</v>
      </c>
      <c r="D136" s="48">
        <v>35322</v>
      </c>
      <c r="E136" s="49" t="s">
        <v>88</v>
      </c>
      <c r="F136" s="50" t="s">
        <v>138</v>
      </c>
      <c r="G136" s="51">
        <v>29.08</v>
      </c>
      <c r="H136" s="51">
        <v>31.34</v>
      </c>
      <c r="I136" s="51">
        <v>30.65</v>
      </c>
      <c r="J136" s="51"/>
      <c r="K136" s="51"/>
      <c r="L136" s="51"/>
      <c r="M136" s="51">
        <f t="shared" si="8"/>
        <v>31.34</v>
      </c>
      <c r="N136" s="59" t="str">
        <f t="shared" si="9"/>
        <v>б/р</v>
      </c>
      <c r="O136" s="53">
        <v>1</v>
      </c>
      <c r="P136" s="60" t="s">
        <v>275</v>
      </c>
      <c r="R136" s="55"/>
      <c r="S136" s="56"/>
    </row>
    <row r="137" spans="1:19" ht="15.75" customHeight="1">
      <c r="A137" s="45">
        <f t="shared" si="7"/>
        <v>18</v>
      </c>
      <c r="B137" s="46">
        <v>179</v>
      </c>
      <c r="C137" s="47" t="s">
        <v>320</v>
      </c>
      <c r="D137" s="48">
        <v>34867</v>
      </c>
      <c r="E137" s="49" t="s">
        <v>108</v>
      </c>
      <c r="F137" s="50" t="s">
        <v>182</v>
      </c>
      <c r="G137" s="51" t="s">
        <v>110</v>
      </c>
      <c r="H137" s="51" t="s">
        <v>110</v>
      </c>
      <c r="I137" s="51">
        <v>31.3</v>
      </c>
      <c r="J137" s="51"/>
      <c r="K137" s="51"/>
      <c r="L137" s="51"/>
      <c r="M137" s="51">
        <f t="shared" si="8"/>
        <v>31.3</v>
      </c>
      <c r="N137" s="59" t="str">
        <f t="shared" si="9"/>
        <v>б/р</v>
      </c>
      <c r="O137" s="53">
        <v>1</v>
      </c>
      <c r="P137" s="60" t="s">
        <v>256</v>
      </c>
      <c r="R137" s="55"/>
      <c r="S137" s="56"/>
    </row>
    <row r="138" spans="1:19" ht="15.75" customHeight="1">
      <c r="A138" s="45">
        <f t="shared" si="7"/>
        <v>19</v>
      </c>
      <c r="B138" s="46">
        <v>277</v>
      </c>
      <c r="C138" s="47" t="s">
        <v>321</v>
      </c>
      <c r="D138" s="48">
        <v>34733</v>
      </c>
      <c r="E138" s="49" t="s">
        <v>248</v>
      </c>
      <c r="F138" s="50" t="s">
        <v>138</v>
      </c>
      <c r="G138" s="51" t="s">
        <v>110</v>
      </c>
      <c r="H138" s="51">
        <v>28.9</v>
      </c>
      <c r="I138" s="51" t="s">
        <v>110</v>
      </c>
      <c r="J138" s="51"/>
      <c r="K138" s="51"/>
      <c r="L138" s="51"/>
      <c r="M138" s="51">
        <f t="shared" si="8"/>
        <v>28.9</v>
      </c>
      <c r="N138" s="59" t="str">
        <f t="shared" si="9"/>
        <v>б/р</v>
      </c>
      <c r="O138" s="53">
        <v>1</v>
      </c>
      <c r="P138" s="60" t="s">
        <v>249</v>
      </c>
      <c r="R138" s="55"/>
      <c r="S138" s="56"/>
    </row>
    <row r="139" spans="1:19" ht="15.75" customHeight="1" thickBot="1">
      <c r="A139" s="45"/>
      <c r="B139" s="46">
        <v>718</v>
      </c>
      <c r="C139" s="47" t="s">
        <v>251</v>
      </c>
      <c r="D139" s="48" t="s">
        <v>234</v>
      </c>
      <c r="E139" s="49" t="s">
        <v>163</v>
      </c>
      <c r="F139" s="50" t="s">
        <v>138</v>
      </c>
      <c r="G139" s="51" t="s">
        <v>110</v>
      </c>
      <c r="H139" s="51" t="s">
        <v>110</v>
      </c>
      <c r="I139" s="51" t="s">
        <v>110</v>
      </c>
      <c r="J139" s="51"/>
      <c r="K139" s="51"/>
      <c r="L139" s="51"/>
      <c r="M139" s="51" t="s">
        <v>302</v>
      </c>
      <c r="N139" s="59"/>
      <c r="O139" s="53" t="s">
        <v>199</v>
      </c>
      <c r="P139" s="60" t="s">
        <v>235</v>
      </c>
      <c r="R139" s="55"/>
      <c r="S139" s="56"/>
    </row>
    <row r="140" spans="1:16" ht="15.75" customHeight="1" thickBot="1">
      <c r="A140" s="39" t="s">
        <v>322</v>
      </c>
      <c r="B140" s="40"/>
      <c r="C140" s="40"/>
      <c r="D140" s="41"/>
      <c r="E140" s="42"/>
      <c r="F140" s="40"/>
      <c r="G140" s="43"/>
      <c r="H140" s="43"/>
      <c r="I140" s="43"/>
      <c r="J140" s="43"/>
      <c r="K140" s="43"/>
      <c r="L140" s="43"/>
      <c r="M140" s="43"/>
      <c r="N140" s="40"/>
      <c r="O140" s="40"/>
      <c r="P140" s="44"/>
    </row>
    <row r="141" spans="1:16" ht="15.75" customHeight="1">
      <c r="A141" s="45">
        <f>RANK(M141,$M$141:$M$144)</f>
        <v>1</v>
      </c>
      <c r="B141" s="46">
        <v>326</v>
      </c>
      <c r="C141" s="47" t="s">
        <v>323</v>
      </c>
      <c r="D141" s="48" t="s">
        <v>324</v>
      </c>
      <c r="E141" s="49" t="s">
        <v>108</v>
      </c>
      <c r="F141" s="50" t="s">
        <v>109</v>
      </c>
      <c r="G141" s="51" t="s">
        <v>110</v>
      </c>
      <c r="H141" s="51" t="s">
        <v>110</v>
      </c>
      <c r="I141" s="51" t="s">
        <v>110</v>
      </c>
      <c r="J141" s="51" t="s">
        <v>110</v>
      </c>
      <c r="K141" s="51">
        <v>58</v>
      </c>
      <c r="L141" s="51" t="s">
        <v>110</v>
      </c>
      <c r="M141" s="51">
        <f>MAX(G141:L141)</f>
        <v>58</v>
      </c>
      <c r="N141" s="59">
        <v>1</v>
      </c>
      <c r="O141" s="53"/>
      <c r="P141" s="60" t="s">
        <v>325</v>
      </c>
    </row>
    <row r="142" spans="1:16" ht="15.75" customHeight="1">
      <c r="A142" s="45">
        <f>RANK(M142,$M$141:$M$144)</f>
        <v>2</v>
      </c>
      <c r="B142" s="46">
        <v>197</v>
      </c>
      <c r="C142" s="47" t="s">
        <v>326</v>
      </c>
      <c r="D142" s="48">
        <v>34515</v>
      </c>
      <c r="E142" s="49" t="s">
        <v>255</v>
      </c>
      <c r="F142" s="50" t="s">
        <v>182</v>
      </c>
      <c r="G142" s="51">
        <v>52.4</v>
      </c>
      <c r="H142" s="51" t="s">
        <v>110</v>
      </c>
      <c r="I142" s="51">
        <v>51.8</v>
      </c>
      <c r="J142" s="51" t="s">
        <v>110</v>
      </c>
      <c r="K142" s="51">
        <v>51</v>
      </c>
      <c r="L142" s="51"/>
      <c r="M142" s="51">
        <v>53.6</v>
      </c>
      <c r="N142" s="59">
        <v>2</v>
      </c>
      <c r="O142" s="53"/>
      <c r="P142" s="60" t="s">
        <v>256</v>
      </c>
    </row>
    <row r="143" spans="1:16" ht="15.75" customHeight="1">
      <c r="A143" s="45">
        <f>RANK(M143,$M$141:$M$144)</f>
        <v>3</v>
      </c>
      <c r="B143" s="46">
        <v>27</v>
      </c>
      <c r="C143" s="47" t="s">
        <v>327</v>
      </c>
      <c r="D143" s="48" t="s">
        <v>328</v>
      </c>
      <c r="E143" s="49" t="s">
        <v>141</v>
      </c>
      <c r="F143" s="50" t="s">
        <v>109</v>
      </c>
      <c r="G143" s="51">
        <v>47.1</v>
      </c>
      <c r="H143" s="51" t="s">
        <v>110</v>
      </c>
      <c r="I143" s="51" t="s">
        <v>110</v>
      </c>
      <c r="J143" s="51" t="s">
        <v>110</v>
      </c>
      <c r="K143" s="51" t="s">
        <v>110</v>
      </c>
      <c r="L143" s="51" t="s">
        <v>110</v>
      </c>
      <c r="M143" s="51">
        <f>MAX(G143:L143)</f>
        <v>47.1</v>
      </c>
      <c r="N143" s="63">
        <v>2</v>
      </c>
      <c r="O143" s="53"/>
      <c r="P143" s="60" t="s">
        <v>329</v>
      </c>
    </row>
    <row r="144" spans="1:16" ht="15.75" customHeight="1" thickBot="1">
      <c r="A144" s="45">
        <f>RANK(M144,$M$141:$M$144)</f>
        <v>4</v>
      </c>
      <c r="B144" s="46">
        <v>180</v>
      </c>
      <c r="C144" s="47" t="s">
        <v>330</v>
      </c>
      <c r="D144" s="48" t="s">
        <v>331</v>
      </c>
      <c r="E144" s="49" t="s">
        <v>108</v>
      </c>
      <c r="F144" s="50" t="s">
        <v>182</v>
      </c>
      <c r="G144" s="51" t="s">
        <v>110</v>
      </c>
      <c r="H144" s="51">
        <v>46.2</v>
      </c>
      <c r="I144" s="51" t="s">
        <v>110</v>
      </c>
      <c r="J144" s="51">
        <v>43.19</v>
      </c>
      <c r="K144" s="51">
        <v>46.94</v>
      </c>
      <c r="L144" s="51" t="s">
        <v>110</v>
      </c>
      <c r="M144" s="51">
        <f>MAX(G144:L144)</f>
        <v>46.94</v>
      </c>
      <c r="N144" s="59">
        <v>2</v>
      </c>
      <c r="O144" s="53"/>
      <c r="P144" s="60" t="s">
        <v>256</v>
      </c>
    </row>
    <row r="145" spans="1:16" ht="15.75" customHeight="1" thickBot="1">
      <c r="A145" s="39" t="s">
        <v>332</v>
      </c>
      <c r="B145" s="40"/>
      <c r="C145" s="40"/>
      <c r="D145" s="41"/>
      <c r="E145" s="42"/>
      <c r="F145" s="40"/>
      <c r="G145" s="43"/>
      <c r="H145" s="43"/>
      <c r="I145" s="43"/>
      <c r="J145" s="43"/>
      <c r="K145" s="43"/>
      <c r="L145" s="43"/>
      <c r="M145" s="43"/>
      <c r="N145" s="40"/>
      <c r="O145" s="40"/>
      <c r="P145" s="44"/>
    </row>
    <row r="146" spans="1:16" ht="15.75" customHeight="1">
      <c r="A146" s="45">
        <v>1</v>
      </c>
      <c r="B146" s="46">
        <v>302</v>
      </c>
      <c r="C146" s="47" t="s">
        <v>333</v>
      </c>
      <c r="D146" s="48">
        <v>35034</v>
      </c>
      <c r="E146" s="49" t="s">
        <v>108</v>
      </c>
      <c r="F146" s="50" t="s">
        <v>109</v>
      </c>
      <c r="G146" s="51" t="s">
        <v>110</v>
      </c>
      <c r="H146" s="51" t="s">
        <v>110</v>
      </c>
      <c r="I146" s="51">
        <v>63.78</v>
      </c>
      <c r="J146" s="51">
        <v>66.03</v>
      </c>
      <c r="K146" s="51">
        <v>67.75</v>
      </c>
      <c r="L146" s="51" t="s">
        <v>110</v>
      </c>
      <c r="M146" s="51">
        <f aca="true" t="shared" si="10" ref="M146:M163">MAX(G146:L146)</f>
        <v>67.75</v>
      </c>
      <c r="N146" s="59">
        <v>1</v>
      </c>
      <c r="O146" s="53" t="s">
        <v>220</v>
      </c>
      <c r="P146" s="60" t="s">
        <v>334</v>
      </c>
    </row>
    <row r="147" spans="1:16" ht="15.75" customHeight="1">
      <c r="A147" s="45">
        <v>2</v>
      </c>
      <c r="B147" s="46">
        <v>180</v>
      </c>
      <c r="C147" s="47" t="s">
        <v>319</v>
      </c>
      <c r="D147" s="48">
        <v>35264</v>
      </c>
      <c r="E147" s="49" t="s">
        <v>255</v>
      </c>
      <c r="F147" s="50" t="s">
        <v>182</v>
      </c>
      <c r="G147" s="51" t="s">
        <v>110</v>
      </c>
      <c r="H147" s="51">
        <v>61.9</v>
      </c>
      <c r="I147" s="51" t="s">
        <v>110</v>
      </c>
      <c r="J147" s="51">
        <v>67.04</v>
      </c>
      <c r="K147" s="51">
        <v>65.25</v>
      </c>
      <c r="L147" s="51">
        <v>67.43</v>
      </c>
      <c r="M147" s="51">
        <f t="shared" si="10"/>
        <v>67.43</v>
      </c>
      <c r="N147" s="59">
        <v>1</v>
      </c>
      <c r="O147" s="53">
        <v>27</v>
      </c>
      <c r="P147" s="60" t="s">
        <v>256</v>
      </c>
    </row>
    <row r="148" spans="1:16" ht="15.75" customHeight="1">
      <c r="A148" s="45">
        <v>3</v>
      </c>
      <c r="B148" s="46">
        <v>621</v>
      </c>
      <c r="C148" s="47" t="s">
        <v>335</v>
      </c>
      <c r="D148" s="48" t="s">
        <v>336</v>
      </c>
      <c r="E148" s="49" t="s">
        <v>108</v>
      </c>
      <c r="F148" s="50" t="s">
        <v>109</v>
      </c>
      <c r="G148" s="51" t="s">
        <v>110</v>
      </c>
      <c r="H148" s="51">
        <v>63.17</v>
      </c>
      <c r="I148" s="51">
        <v>63.48</v>
      </c>
      <c r="J148" s="51">
        <v>64.71</v>
      </c>
      <c r="K148" s="51" t="s">
        <v>110</v>
      </c>
      <c r="L148" s="51" t="s">
        <v>110</v>
      </c>
      <c r="M148" s="51">
        <f t="shared" si="10"/>
        <v>64.71</v>
      </c>
      <c r="N148" s="59">
        <v>1</v>
      </c>
      <c r="O148" s="53" t="s">
        <v>220</v>
      </c>
      <c r="P148" s="60" t="s">
        <v>325</v>
      </c>
    </row>
    <row r="149" spans="1:16" ht="15.75" customHeight="1">
      <c r="A149" s="45">
        <v>4</v>
      </c>
      <c r="B149" s="46">
        <v>216</v>
      </c>
      <c r="C149" s="47" t="s">
        <v>276</v>
      </c>
      <c r="D149" s="48">
        <v>34779</v>
      </c>
      <c r="E149" s="49" t="s">
        <v>195</v>
      </c>
      <c r="F149" s="50" t="s">
        <v>109</v>
      </c>
      <c r="G149" s="51" t="s">
        <v>110</v>
      </c>
      <c r="H149" s="51" t="s">
        <v>110</v>
      </c>
      <c r="I149" s="51">
        <v>62.55</v>
      </c>
      <c r="J149" s="51" t="s">
        <v>110</v>
      </c>
      <c r="K149" s="51">
        <v>64.55</v>
      </c>
      <c r="L149" s="51" t="s">
        <v>110</v>
      </c>
      <c r="M149" s="51">
        <f t="shared" si="10"/>
        <v>64.55</v>
      </c>
      <c r="N149" s="59">
        <v>1</v>
      </c>
      <c r="O149" s="53">
        <v>24</v>
      </c>
      <c r="P149" s="60" t="s">
        <v>277</v>
      </c>
    </row>
    <row r="150" spans="1:16" ht="15.75" customHeight="1">
      <c r="A150" s="45">
        <v>5</v>
      </c>
      <c r="B150" s="46">
        <v>583</v>
      </c>
      <c r="C150" s="47" t="s">
        <v>337</v>
      </c>
      <c r="D150" s="48" t="s">
        <v>338</v>
      </c>
      <c r="E150" s="49" t="s">
        <v>141</v>
      </c>
      <c r="F150" s="50" t="s">
        <v>109</v>
      </c>
      <c r="G150" s="51">
        <v>59.65</v>
      </c>
      <c r="H150" s="51">
        <v>60</v>
      </c>
      <c r="I150" s="51" t="s">
        <v>110</v>
      </c>
      <c r="J150" s="51">
        <v>58.83</v>
      </c>
      <c r="K150" s="51">
        <v>58.42</v>
      </c>
      <c r="L150" s="51">
        <v>62</v>
      </c>
      <c r="M150" s="51">
        <f t="shared" si="10"/>
        <v>62</v>
      </c>
      <c r="N150" s="59">
        <v>1</v>
      </c>
      <c r="O150" s="53">
        <v>21</v>
      </c>
      <c r="P150" s="60" t="s">
        <v>339</v>
      </c>
    </row>
    <row r="151" spans="1:16" ht="15.75" customHeight="1">
      <c r="A151" s="45">
        <v>6</v>
      </c>
      <c r="B151" s="46">
        <v>190</v>
      </c>
      <c r="C151" s="47" t="s">
        <v>298</v>
      </c>
      <c r="D151" s="48" t="s">
        <v>299</v>
      </c>
      <c r="E151" s="49" t="s">
        <v>108</v>
      </c>
      <c r="F151" s="50" t="s">
        <v>182</v>
      </c>
      <c r="G151" s="51" t="s">
        <v>110</v>
      </c>
      <c r="H151" s="51">
        <v>58.75</v>
      </c>
      <c r="I151" s="51" t="s">
        <v>110</v>
      </c>
      <c r="J151" s="51" t="s">
        <v>110</v>
      </c>
      <c r="K151" s="51">
        <v>59.52</v>
      </c>
      <c r="L151" s="51">
        <v>57.7</v>
      </c>
      <c r="M151" s="51">
        <f t="shared" si="10"/>
        <v>59.52</v>
      </c>
      <c r="N151" s="59">
        <v>2</v>
      </c>
      <c r="O151" s="53">
        <v>18</v>
      </c>
      <c r="P151" s="60" t="s">
        <v>256</v>
      </c>
    </row>
    <row r="152" spans="1:16" ht="15.75" customHeight="1">
      <c r="A152" s="45">
        <v>7</v>
      </c>
      <c r="B152" s="46">
        <v>54</v>
      </c>
      <c r="C152" s="47" t="s">
        <v>217</v>
      </c>
      <c r="D152" s="48">
        <v>35087</v>
      </c>
      <c r="E152" s="49" t="s">
        <v>128</v>
      </c>
      <c r="F152" s="50" t="s">
        <v>129</v>
      </c>
      <c r="G152" s="51" t="s">
        <v>110</v>
      </c>
      <c r="H152" s="51" t="s">
        <v>110</v>
      </c>
      <c r="I152" s="51">
        <v>54.26</v>
      </c>
      <c r="J152" s="51" t="s">
        <v>110</v>
      </c>
      <c r="K152" s="51" t="s">
        <v>110</v>
      </c>
      <c r="L152" s="51" t="s">
        <v>110</v>
      </c>
      <c r="M152" s="51">
        <f t="shared" si="10"/>
        <v>54.26</v>
      </c>
      <c r="N152" s="59">
        <v>3</v>
      </c>
      <c r="O152" s="53">
        <v>16</v>
      </c>
      <c r="P152" s="60" t="s">
        <v>218</v>
      </c>
    </row>
    <row r="153" spans="1:16" ht="15.75" customHeight="1">
      <c r="A153" s="45">
        <v>8</v>
      </c>
      <c r="B153" s="46">
        <v>181</v>
      </c>
      <c r="C153" s="47" t="s">
        <v>340</v>
      </c>
      <c r="D153" s="48" t="s">
        <v>151</v>
      </c>
      <c r="E153" s="49" t="s">
        <v>108</v>
      </c>
      <c r="F153" s="50" t="s">
        <v>109</v>
      </c>
      <c r="G153" s="51" t="s">
        <v>110</v>
      </c>
      <c r="H153" s="51">
        <v>50.68</v>
      </c>
      <c r="I153" s="51" t="s">
        <v>110</v>
      </c>
      <c r="J153" s="51" t="s">
        <v>110</v>
      </c>
      <c r="K153" s="51">
        <v>48.05</v>
      </c>
      <c r="L153" s="51">
        <v>51.28</v>
      </c>
      <c r="M153" s="51">
        <f t="shared" si="10"/>
        <v>51.28</v>
      </c>
      <c r="N153" s="59">
        <v>3</v>
      </c>
      <c r="O153" s="53" t="s">
        <v>220</v>
      </c>
      <c r="P153" s="60" t="s">
        <v>325</v>
      </c>
    </row>
    <row r="154" spans="1:16" ht="15.75" customHeight="1">
      <c r="A154" s="45">
        <v>9</v>
      </c>
      <c r="B154" s="46">
        <v>256</v>
      </c>
      <c r="C154" s="47" t="s">
        <v>271</v>
      </c>
      <c r="D154" s="48" t="s">
        <v>272</v>
      </c>
      <c r="E154" s="49" t="s">
        <v>248</v>
      </c>
      <c r="F154" s="50" t="s">
        <v>138</v>
      </c>
      <c r="G154" s="51">
        <v>50.38</v>
      </c>
      <c r="H154" s="51">
        <v>49.85</v>
      </c>
      <c r="I154" s="51">
        <v>50.32</v>
      </c>
      <c r="J154" s="51"/>
      <c r="K154" s="51"/>
      <c r="L154" s="51"/>
      <c r="M154" s="51">
        <f t="shared" si="10"/>
        <v>50.38</v>
      </c>
      <c r="N154" s="59">
        <v>3</v>
      </c>
      <c r="O154" s="53">
        <v>14</v>
      </c>
      <c r="P154" s="60" t="s">
        <v>273</v>
      </c>
    </row>
    <row r="155" spans="1:16" ht="15.75" customHeight="1">
      <c r="A155" s="45">
        <v>10</v>
      </c>
      <c r="B155" s="46">
        <v>278</v>
      </c>
      <c r="C155" s="47" t="s">
        <v>295</v>
      </c>
      <c r="D155" s="48">
        <v>35333</v>
      </c>
      <c r="E155" s="49" t="s">
        <v>248</v>
      </c>
      <c r="F155" s="50" t="s">
        <v>138</v>
      </c>
      <c r="G155" s="51">
        <v>47.8</v>
      </c>
      <c r="H155" s="51">
        <v>49.3</v>
      </c>
      <c r="I155" s="51" t="s">
        <v>110</v>
      </c>
      <c r="J155" s="51"/>
      <c r="K155" s="51"/>
      <c r="L155" s="51"/>
      <c r="M155" s="51">
        <f t="shared" si="10"/>
        <v>49.3</v>
      </c>
      <c r="N155" s="59" t="s">
        <v>44</v>
      </c>
      <c r="O155" s="53">
        <v>12</v>
      </c>
      <c r="P155" s="60" t="s">
        <v>296</v>
      </c>
    </row>
    <row r="156" spans="1:16" ht="15.75" customHeight="1">
      <c r="A156" s="45">
        <v>11</v>
      </c>
      <c r="B156" s="46">
        <v>807</v>
      </c>
      <c r="C156" s="47" t="s">
        <v>341</v>
      </c>
      <c r="D156" s="48">
        <v>35141</v>
      </c>
      <c r="E156" s="49" t="s">
        <v>301</v>
      </c>
      <c r="F156" s="50" t="s">
        <v>260</v>
      </c>
      <c r="G156" s="51">
        <v>42.12</v>
      </c>
      <c r="H156" s="51" t="s">
        <v>110</v>
      </c>
      <c r="I156" s="51">
        <v>39.56</v>
      </c>
      <c r="J156" s="51"/>
      <c r="K156" s="51"/>
      <c r="L156" s="51"/>
      <c r="M156" s="51">
        <f t="shared" si="10"/>
        <v>42.12</v>
      </c>
      <c r="N156" s="59" t="s">
        <v>93</v>
      </c>
      <c r="O156" s="53">
        <v>10</v>
      </c>
      <c r="P156" s="60" t="s">
        <v>303</v>
      </c>
    </row>
    <row r="157" spans="1:16" ht="15.75" customHeight="1">
      <c r="A157" s="45">
        <v>12</v>
      </c>
      <c r="B157" s="46">
        <v>553</v>
      </c>
      <c r="C157" s="47" t="s">
        <v>282</v>
      </c>
      <c r="D157" s="48" t="s">
        <v>151</v>
      </c>
      <c r="E157" s="49" t="s">
        <v>141</v>
      </c>
      <c r="F157" s="50" t="s">
        <v>133</v>
      </c>
      <c r="G157" s="51">
        <v>39.76</v>
      </c>
      <c r="H157" s="51" t="s">
        <v>110</v>
      </c>
      <c r="I157" s="51" t="s">
        <v>110</v>
      </c>
      <c r="J157" s="51"/>
      <c r="K157" s="51"/>
      <c r="L157" s="51"/>
      <c r="M157" s="51">
        <f t="shared" si="10"/>
        <v>39.76</v>
      </c>
      <c r="N157" s="59" t="s">
        <v>93</v>
      </c>
      <c r="O157" s="53">
        <v>8</v>
      </c>
      <c r="P157" s="60" t="s">
        <v>283</v>
      </c>
    </row>
    <row r="158" spans="1:16" ht="15.75" customHeight="1">
      <c r="A158" s="45">
        <v>13</v>
      </c>
      <c r="B158" s="46">
        <v>566</v>
      </c>
      <c r="C158" s="47" t="s">
        <v>317</v>
      </c>
      <c r="D158" s="48" t="s">
        <v>318</v>
      </c>
      <c r="E158" s="49" t="s">
        <v>141</v>
      </c>
      <c r="F158" s="50" t="s">
        <v>133</v>
      </c>
      <c r="G158" s="51" t="s">
        <v>110</v>
      </c>
      <c r="H158" s="51">
        <v>21.01</v>
      </c>
      <c r="I158" s="51">
        <v>37.85</v>
      </c>
      <c r="J158" s="51"/>
      <c r="K158" s="51"/>
      <c r="L158" s="51"/>
      <c r="M158" s="51">
        <f t="shared" si="10"/>
        <v>37.85</v>
      </c>
      <c r="N158" s="59" t="s">
        <v>93</v>
      </c>
      <c r="O158" s="53">
        <v>6</v>
      </c>
      <c r="P158" s="60" t="s">
        <v>283</v>
      </c>
    </row>
    <row r="159" spans="1:16" ht="15.75" customHeight="1">
      <c r="A159" s="45">
        <v>14</v>
      </c>
      <c r="B159" s="46">
        <v>805</v>
      </c>
      <c r="C159" s="47" t="s">
        <v>300</v>
      </c>
      <c r="D159" s="48">
        <v>35176</v>
      </c>
      <c r="E159" s="49" t="s">
        <v>301</v>
      </c>
      <c r="F159" s="50" t="s">
        <v>260</v>
      </c>
      <c r="G159" s="51" t="s">
        <v>110</v>
      </c>
      <c r="H159" s="51">
        <v>30.93</v>
      </c>
      <c r="I159" s="51" t="s">
        <v>110</v>
      </c>
      <c r="J159" s="51"/>
      <c r="K159" s="51"/>
      <c r="L159" s="51"/>
      <c r="M159" s="51">
        <f t="shared" si="10"/>
        <v>30.93</v>
      </c>
      <c r="N159" s="59" t="str">
        <f>IF(L159&gt;=68,"КМС",IF(L159&gt;=61,"1",IF(L159&gt;=57,"2",IF(L159&gt;=50,"3",IF(L159&gt;=43,"1юн.",IF(L159&gt;=37,"2юн.",IF(L159&lt;37,"б/р")))))))</f>
        <v>б/р</v>
      </c>
      <c r="O159" s="53">
        <v>4</v>
      </c>
      <c r="P159" s="60" t="s">
        <v>303</v>
      </c>
    </row>
    <row r="160" spans="1:16" ht="15.75" customHeight="1">
      <c r="A160" s="45"/>
      <c r="B160" s="46">
        <v>213</v>
      </c>
      <c r="C160" s="47" t="s">
        <v>342</v>
      </c>
      <c r="D160" s="48" t="s">
        <v>343</v>
      </c>
      <c r="E160" s="49" t="s">
        <v>108</v>
      </c>
      <c r="F160" s="50" t="s">
        <v>182</v>
      </c>
      <c r="G160" s="51" t="s">
        <v>110</v>
      </c>
      <c r="H160" s="51">
        <v>34.75</v>
      </c>
      <c r="I160" s="51" t="s">
        <v>110</v>
      </c>
      <c r="J160" s="51"/>
      <c r="K160" s="51"/>
      <c r="L160" s="51"/>
      <c r="M160" s="51">
        <f t="shared" si="10"/>
        <v>34.75</v>
      </c>
      <c r="N160" s="59" t="str">
        <f>IF(L160&gt;=68,"КМС",IF(L160&gt;=61,"1",IF(L160&gt;=57,"2",IF(L160&gt;=50,"3",IF(L160&gt;=43,"1юн.",IF(L160&gt;=37,"2юн.",IF(L160&lt;37,"б/р")))))))</f>
        <v>б/р</v>
      </c>
      <c r="O160" s="53" t="s">
        <v>175</v>
      </c>
      <c r="P160" s="60" t="s">
        <v>256</v>
      </c>
    </row>
    <row r="161" spans="1:16" ht="15.75" customHeight="1">
      <c r="A161" s="45"/>
      <c r="B161" s="46">
        <v>185</v>
      </c>
      <c r="C161" s="47" t="s">
        <v>344</v>
      </c>
      <c r="D161" s="48">
        <v>35718</v>
      </c>
      <c r="E161" s="49" t="s">
        <v>255</v>
      </c>
      <c r="F161" s="50" t="s">
        <v>182</v>
      </c>
      <c r="G161" s="51">
        <v>51</v>
      </c>
      <c r="H161" s="51" t="s">
        <v>110</v>
      </c>
      <c r="I161" s="51" t="s">
        <v>110</v>
      </c>
      <c r="J161" s="51"/>
      <c r="K161" s="51"/>
      <c r="L161" s="51"/>
      <c r="M161" s="51">
        <f t="shared" si="10"/>
        <v>51</v>
      </c>
      <c r="N161" s="59">
        <v>3</v>
      </c>
      <c r="O161" s="53" t="s">
        <v>175</v>
      </c>
      <c r="P161" s="60" t="s">
        <v>256</v>
      </c>
    </row>
    <row r="162" spans="1:16" ht="15.75" customHeight="1">
      <c r="A162" s="45"/>
      <c r="B162" s="46"/>
      <c r="C162" s="47" t="s">
        <v>304</v>
      </c>
      <c r="D162" s="48">
        <v>35580</v>
      </c>
      <c r="E162" s="49" t="s">
        <v>141</v>
      </c>
      <c r="F162" s="50" t="s">
        <v>109</v>
      </c>
      <c r="G162" s="51">
        <v>49.42</v>
      </c>
      <c r="H162" s="51">
        <v>48.65</v>
      </c>
      <c r="I162" s="51" t="s">
        <v>110</v>
      </c>
      <c r="J162" s="51"/>
      <c r="K162" s="51"/>
      <c r="L162" s="51"/>
      <c r="M162" s="51">
        <f t="shared" si="10"/>
        <v>49.42</v>
      </c>
      <c r="N162" s="59" t="s">
        <v>44</v>
      </c>
      <c r="O162" s="53" t="s">
        <v>175</v>
      </c>
      <c r="P162" s="60" t="s">
        <v>258</v>
      </c>
    </row>
    <row r="163" spans="1:16" ht="15.75" customHeight="1">
      <c r="A163" s="45"/>
      <c r="B163" s="46">
        <v>191</v>
      </c>
      <c r="C163" s="47" t="s">
        <v>345</v>
      </c>
      <c r="D163" s="48" t="s">
        <v>346</v>
      </c>
      <c r="E163" s="49" t="s">
        <v>108</v>
      </c>
      <c r="F163" s="50" t="s">
        <v>182</v>
      </c>
      <c r="G163" s="51">
        <v>42.68</v>
      </c>
      <c r="H163" s="51" t="s">
        <v>110</v>
      </c>
      <c r="I163" s="51" t="s">
        <v>110</v>
      </c>
      <c r="J163" s="51"/>
      <c r="K163" s="51"/>
      <c r="L163" s="51"/>
      <c r="M163" s="51">
        <f t="shared" si="10"/>
        <v>42.68</v>
      </c>
      <c r="N163" s="59" t="s">
        <v>93</v>
      </c>
      <c r="O163" s="53" t="s">
        <v>175</v>
      </c>
      <c r="P163" s="60" t="s">
        <v>256</v>
      </c>
    </row>
    <row r="164" spans="1:16" ht="15.75" customHeight="1">
      <c r="A164" s="45"/>
      <c r="B164" s="46">
        <v>197</v>
      </c>
      <c r="C164" s="47" t="s">
        <v>254</v>
      </c>
      <c r="D164" s="48">
        <v>34724</v>
      </c>
      <c r="E164" s="49" t="s">
        <v>255</v>
      </c>
      <c r="F164" s="50" t="s">
        <v>182</v>
      </c>
      <c r="G164" s="51" t="s">
        <v>110</v>
      </c>
      <c r="H164" s="51" t="s">
        <v>110</v>
      </c>
      <c r="I164" s="51" t="s">
        <v>110</v>
      </c>
      <c r="J164" s="51"/>
      <c r="K164" s="51"/>
      <c r="L164" s="51"/>
      <c r="M164" s="51" t="s">
        <v>302</v>
      </c>
      <c r="N164" s="63"/>
      <c r="O164" s="53" t="s">
        <v>199</v>
      </c>
      <c r="P164" s="60" t="s">
        <v>256</v>
      </c>
    </row>
    <row r="165" spans="1:16" ht="15.75" customHeight="1">
      <c r="A165" s="45"/>
      <c r="B165" s="46">
        <v>277</v>
      </c>
      <c r="C165" s="47" t="s">
        <v>321</v>
      </c>
      <c r="D165" s="48">
        <v>34733</v>
      </c>
      <c r="E165" s="49" t="s">
        <v>248</v>
      </c>
      <c r="F165" s="50" t="s">
        <v>138</v>
      </c>
      <c r="G165" s="51" t="s">
        <v>110</v>
      </c>
      <c r="H165" s="51" t="s">
        <v>110</v>
      </c>
      <c r="I165" s="51" t="s">
        <v>110</v>
      </c>
      <c r="J165" s="51"/>
      <c r="K165" s="51"/>
      <c r="L165" s="51"/>
      <c r="M165" s="51" t="s">
        <v>302</v>
      </c>
      <c r="N165" s="59"/>
      <c r="O165" s="53" t="s">
        <v>199</v>
      </c>
      <c r="P165" s="60" t="s">
        <v>249</v>
      </c>
    </row>
    <row r="166" spans="1:16" ht="15.75" customHeight="1" thickBot="1">
      <c r="A166" s="45"/>
      <c r="B166" s="46">
        <v>587</v>
      </c>
      <c r="C166" s="47" t="s">
        <v>268</v>
      </c>
      <c r="D166" s="48" t="s">
        <v>234</v>
      </c>
      <c r="E166" s="49" t="s">
        <v>141</v>
      </c>
      <c r="F166" s="50" t="s">
        <v>138</v>
      </c>
      <c r="G166" s="51"/>
      <c r="H166" s="51"/>
      <c r="I166" s="51"/>
      <c r="J166" s="51"/>
      <c r="K166" s="51"/>
      <c r="L166" s="51"/>
      <c r="M166" s="51" t="s">
        <v>207</v>
      </c>
      <c r="N166" s="59"/>
      <c r="O166" s="53" t="s">
        <v>199</v>
      </c>
      <c r="P166" s="60" t="s">
        <v>258</v>
      </c>
    </row>
    <row r="167" spans="1:16" ht="15.75" customHeight="1" thickBot="1">
      <c r="A167" s="39" t="s">
        <v>347</v>
      </c>
      <c r="B167" s="40"/>
      <c r="C167" s="40"/>
      <c r="D167" s="41"/>
      <c r="E167" s="42"/>
      <c r="F167" s="40"/>
      <c r="G167" s="43"/>
      <c r="H167" s="43"/>
      <c r="I167" s="43"/>
      <c r="J167" s="43"/>
      <c r="K167" s="43"/>
      <c r="L167" s="43"/>
      <c r="M167" s="43"/>
      <c r="N167" s="40"/>
      <c r="O167" s="40"/>
      <c r="P167" s="44"/>
    </row>
    <row r="168" spans="1:16" ht="15.75" customHeight="1">
      <c r="A168" s="45">
        <f>RANK(M168,$M$168:$M$185)</f>
        <v>1</v>
      </c>
      <c r="B168" s="46">
        <v>221</v>
      </c>
      <c r="C168" s="47" t="s">
        <v>348</v>
      </c>
      <c r="D168" s="48" t="s">
        <v>349</v>
      </c>
      <c r="E168" s="49" t="s">
        <v>137</v>
      </c>
      <c r="F168" s="50" t="s">
        <v>109</v>
      </c>
      <c r="G168" s="61">
        <v>5.57</v>
      </c>
      <c r="H168" s="61">
        <v>5.66</v>
      </c>
      <c r="I168" s="61" t="s">
        <v>123</v>
      </c>
      <c r="J168" s="61">
        <v>5.62</v>
      </c>
      <c r="K168" s="61" t="s">
        <v>110</v>
      </c>
      <c r="L168" s="61" t="s">
        <v>123</v>
      </c>
      <c r="M168" s="61">
        <f>MAX(G168:L168)</f>
        <v>5.66</v>
      </c>
      <c r="N168" s="64" t="str">
        <f>#VALUE!</f>
        <v>1р</v>
      </c>
      <c r="O168" s="53"/>
      <c r="P168" s="54" t="s">
        <v>350</v>
      </c>
    </row>
    <row r="169" spans="1:21" ht="15.75" customHeight="1" thickBot="1">
      <c r="A169" s="45">
        <f>RANK(M169,$M$168:$M$185)</f>
        <v>4</v>
      </c>
      <c r="B169" s="46">
        <v>20</v>
      </c>
      <c r="C169" s="47" t="s">
        <v>351</v>
      </c>
      <c r="D169" s="48">
        <v>33943</v>
      </c>
      <c r="E169" s="49" t="s">
        <v>352</v>
      </c>
      <c r="F169" s="50" t="s">
        <v>352</v>
      </c>
      <c r="G169" s="61">
        <v>4.93</v>
      </c>
      <c r="H169" s="61" t="s">
        <v>110</v>
      </c>
      <c r="I169" s="61">
        <v>5.12</v>
      </c>
      <c r="J169" s="61">
        <v>5.21</v>
      </c>
      <c r="K169" s="61">
        <v>5.18</v>
      </c>
      <c r="L169" s="61">
        <v>4.98</v>
      </c>
      <c r="M169" s="61">
        <f>MAX(G169:L169)</f>
        <v>5.21</v>
      </c>
      <c r="N169" s="64" t="str">
        <f>#VALUE!</f>
        <v>2р</v>
      </c>
      <c r="O169" s="53"/>
      <c r="P169" s="54" t="s">
        <v>353</v>
      </c>
      <c r="R169" s="55" t="s">
        <v>207</v>
      </c>
      <c r="S169" s="56" t="s">
        <v>208</v>
      </c>
      <c r="U169" s="56"/>
    </row>
    <row r="170" spans="1:21" ht="15.75" customHeight="1" thickBot="1">
      <c r="A170" s="39" t="s">
        <v>354</v>
      </c>
      <c r="B170" s="40"/>
      <c r="C170" s="40"/>
      <c r="D170" s="41"/>
      <c r="E170" s="42"/>
      <c r="F170" s="40"/>
      <c r="G170" s="43"/>
      <c r="H170" s="43"/>
      <c r="I170" s="43"/>
      <c r="J170" s="43"/>
      <c r="K170" s="43"/>
      <c r="L170" s="43"/>
      <c r="M170" s="43"/>
      <c r="N170" s="40"/>
      <c r="O170" s="40"/>
      <c r="P170" s="44"/>
      <c r="R170" s="55"/>
      <c r="S170" s="56"/>
      <c r="U170" s="56"/>
    </row>
    <row r="171" spans="1:21" ht="15.75" customHeight="1">
      <c r="A171" s="45">
        <v>1</v>
      </c>
      <c r="B171" s="46">
        <v>355</v>
      </c>
      <c r="C171" s="47" t="s">
        <v>355</v>
      </c>
      <c r="D171" s="48">
        <v>34734</v>
      </c>
      <c r="E171" s="49" t="s">
        <v>88</v>
      </c>
      <c r="F171" s="50" t="s">
        <v>109</v>
      </c>
      <c r="G171" s="61" t="s">
        <v>110</v>
      </c>
      <c r="H171" s="61">
        <v>5.32</v>
      </c>
      <c r="I171" s="61">
        <v>5.6</v>
      </c>
      <c r="J171" s="61">
        <v>5.58</v>
      </c>
      <c r="K171" s="61" t="s">
        <v>110</v>
      </c>
      <c r="L171" s="61">
        <v>5.49</v>
      </c>
      <c r="M171" s="61">
        <f aca="true" t="shared" si="11" ref="M171:M185">MAX(G171:L171)</f>
        <v>5.6</v>
      </c>
      <c r="N171" s="64" t="str">
        <f>#VALUE!</f>
        <v>1р</v>
      </c>
      <c r="O171" s="53">
        <v>27</v>
      </c>
      <c r="P171" s="54" t="s">
        <v>356</v>
      </c>
      <c r="R171" s="55"/>
      <c r="S171" s="56"/>
      <c r="U171" s="56"/>
    </row>
    <row r="172" spans="1:21" ht="15.75" customHeight="1">
      <c r="A172" s="45">
        <v>2</v>
      </c>
      <c r="B172" s="46">
        <v>506</v>
      </c>
      <c r="C172" s="47" t="s">
        <v>357</v>
      </c>
      <c r="D172" s="48">
        <v>35191</v>
      </c>
      <c r="E172" s="49" t="s">
        <v>152</v>
      </c>
      <c r="F172" s="50" t="s">
        <v>109</v>
      </c>
      <c r="G172" s="61">
        <v>5.15</v>
      </c>
      <c r="H172" s="61">
        <v>4.8</v>
      </c>
      <c r="I172" s="61" t="s">
        <v>110</v>
      </c>
      <c r="J172" s="61">
        <v>4.95</v>
      </c>
      <c r="K172" s="61" t="s">
        <v>110</v>
      </c>
      <c r="L172" s="61">
        <v>5.36</v>
      </c>
      <c r="M172" s="61">
        <f t="shared" si="11"/>
        <v>5.36</v>
      </c>
      <c r="N172" s="64" t="str">
        <f>#VALUE!</f>
        <v>2р</v>
      </c>
      <c r="O172" s="53">
        <v>24</v>
      </c>
      <c r="P172" s="54" t="s">
        <v>358</v>
      </c>
      <c r="R172" s="55"/>
      <c r="S172" s="56"/>
      <c r="U172" s="56"/>
    </row>
    <row r="173" spans="1:21" ht="15.75" customHeight="1">
      <c r="A173" s="45">
        <v>3</v>
      </c>
      <c r="B173" s="46">
        <v>55</v>
      </c>
      <c r="C173" s="47" t="s">
        <v>359</v>
      </c>
      <c r="D173" s="48" t="s">
        <v>360</v>
      </c>
      <c r="E173" s="49" t="s">
        <v>128</v>
      </c>
      <c r="F173" s="50" t="s">
        <v>109</v>
      </c>
      <c r="G173" s="61">
        <v>5.04</v>
      </c>
      <c r="H173" s="61">
        <v>5.12</v>
      </c>
      <c r="I173" s="61">
        <v>5.06</v>
      </c>
      <c r="J173" s="61">
        <v>4.85</v>
      </c>
      <c r="K173" s="61" t="s">
        <v>110</v>
      </c>
      <c r="L173" s="61" t="s">
        <v>110</v>
      </c>
      <c r="M173" s="61">
        <f t="shared" si="11"/>
        <v>5.12</v>
      </c>
      <c r="N173" s="64" t="str">
        <f>#VALUE!</f>
        <v>2р</v>
      </c>
      <c r="O173" s="53">
        <v>21</v>
      </c>
      <c r="P173" s="54" t="s">
        <v>361</v>
      </c>
      <c r="R173" s="55"/>
      <c r="S173" s="56"/>
      <c r="U173" s="56"/>
    </row>
    <row r="174" spans="1:21" ht="15.75" customHeight="1">
      <c r="A174" s="45">
        <v>4</v>
      </c>
      <c r="B174" s="46">
        <v>211</v>
      </c>
      <c r="C174" s="47" t="s">
        <v>362</v>
      </c>
      <c r="D174" s="48" t="s">
        <v>151</v>
      </c>
      <c r="E174" s="49" t="s">
        <v>255</v>
      </c>
      <c r="F174" s="50" t="s">
        <v>182</v>
      </c>
      <c r="G174" s="61">
        <v>5.04</v>
      </c>
      <c r="H174" s="61">
        <v>4.97</v>
      </c>
      <c r="I174" s="61">
        <v>4.83</v>
      </c>
      <c r="J174" s="61">
        <v>4.98</v>
      </c>
      <c r="K174" s="61" t="s">
        <v>123</v>
      </c>
      <c r="L174" s="61" t="s">
        <v>123</v>
      </c>
      <c r="M174" s="61">
        <f t="shared" si="11"/>
        <v>5.04</v>
      </c>
      <c r="N174" s="64" t="str">
        <f>#VALUE!</f>
        <v>3р</v>
      </c>
      <c r="O174" s="53">
        <v>18</v>
      </c>
      <c r="P174" s="54" t="s">
        <v>115</v>
      </c>
      <c r="R174" s="55"/>
      <c r="S174" s="56"/>
      <c r="U174" s="56"/>
    </row>
    <row r="175" spans="1:21" ht="15.75" customHeight="1">
      <c r="A175" s="45">
        <v>5</v>
      </c>
      <c r="B175" s="46">
        <v>13</v>
      </c>
      <c r="C175" s="47" t="s">
        <v>363</v>
      </c>
      <c r="D175" s="48" t="s">
        <v>364</v>
      </c>
      <c r="E175" s="49" t="s">
        <v>108</v>
      </c>
      <c r="F175" s="50" t="s">
        <v>109</v>
      </c>
      <c r="G175" s="61">
        <v>4.96</v>
      </c>
      <c r="H175" s="61">
        <v>4.77</v>
      </c>
      <c r="I175" s="61">
        <v>4.27</v>
      </c>
      <c r="J175" s="61">
        <v>4.84</v>
      </c>
      <c r="K175" s="61" t="s">
        <v>110</v>
      </c>
      <c r="L175" s="61">
        <v>4.79</v>
      </c>
      <c r="M175" s="61">
        <f t="shared" si="11"/>
        <v>4.96</v>
      </c>
      <c r="N175" s="64" t="str">
        <f>#VALUE!</f>
        <v>3р</v>
      </c>
      <c r="O175" s="53">
        <v>16</v>
      </c>
      <c r="P175" s="54" t="s">
        <v>365</v>
      </c>
      <c r="R175" s="55"/>
      <c r="S175" s="56"/>
      <c r="U175" s="56"/>
    </row>
    <row r="176" spans="1:21" ht="15.75" customHeight="1">
      <c r="A176" s="45">
        <v>6</v>
      </c>
      <c r="B176" s="46">
        <v>915</v>
      </c>
      <c r="C176" s="47" t="s">
        <v>366</v>
      </c>
      <c r="D176" s="48">
        <v>35121</v>
      </c>
      <c r="E176" s="49" t="s">
        <v>189</v>
      </c>
      <c r="F176" s="50" t="s">
        <v>138</v>
      </c>
      <c r="G176" s="61">
        <v>4.7</v>
      </c>
      <c r="H176" s="61">
        <v>4.84</v>
      </c>
      <c r="I176" s="61">
        <v>4.68</v>
      </c>
      <c r="J176" s="61">
        <v>4.47</v>
      </c>
      <c r="K176" s="61" t="s">
        <v>110</v>
      </c>
      <c r="L176" s="61" t="s">
        <v>110</v>
      </c>
      <c r="M176" s="61">
        <f t="shared" si="11"/>
        <v>4.84</v>
      </c>
      <c r="N176" s="64" t="str">
        <f>#VALUE!</f>
        <v>3р</v>
      </c>
      <c r="O176" s="53">
        <v>14</v>
      </c>
      <c r="P176" s="54" t="s">
        <v>193</v>
      </c>
      <c r="R176" s="55"/>
      <c r="S176" s="56"/>
      <c r="U176" s="56"/>
    </row>
    <row r="177" spans="1:21" ht="15.75" customHeight="1">
      <c r="A177" s="45">
        <v>7</v>
      </c>
      <c r="B177" s="46">
        <v>605</v>
      </c>
      <c r="C177" s="47" t="s">
        <v>367</v>
      </c>
      <c r="D177" s="48">
        <v>35294</v>
      </c>
      <c r="E177" s="49" t="s">
        <v>132</v>
      </c>
      <c r="F177" s="50" t="s">
        <v>133</v>
      </c>
      <c r="G177" s="61">
        <v>4.65</v>
      </c>
      <c r="H177" s="61">
        <v>4.54</v>
      </c>
      <c r="I177" s="61">
        <v>4.67</v>
      </c>
      <c r="J177" s="61">
        <v>4.63</v>
      </c>
      <c r="K177" s="61" t="s">
        <v>110</v>
      </c>
      <c r="L177" s="61">
        <v>4.64</v>
      </c>
      <c r="M177" s="61">
        <f t="shared" si="11"/>
        <v>4.67</v>
      </c>
      <c r="N177" s="64" t="str">
        <f>#VALUE!</f>
        <v>3р</v>
      </c>
      <c r="O177" s="53">
        <v>12</v>
      </c>
      <c r="P177" s="54" t="s">
        <v>134</v>
      </c>
      <c r="R177" s="55"/>
      <c r="S177" s="56"/>
      <c r="U177" s="56"/>
    </row>
    <row r="178" spans="1:21" ht="15.75" customHeight="1">
      <c r="A178" s="45">
        <v>8</v>
      </c>
      <c r="B178" s="46">
        <v>70</v>
      </c>
      <c r="C178" s="47" t="s">
        <v>368</v>
      </c>
      <c r="D178" s="48" t="s">
        <v>369</v>
      </c>
      <c r="E178" s="49" t="s">
        <v>128</v>
      </c>
      <c r="F178" s="50" t="s">
        <v>129</v>
      </c>
      <c r="G178" s="61">
        <v>4.49</v>
      </c>
      <c r="H178" s="61">
        <v>4.42</v>
      </c>
      <c r="I178" s="61" t="s">
        <v>110</v>
      </c>
      <c r="J178" s="61" t="s">
        <v>110</v>
      </c>
      <c r="K178" s="61" t="s">
        <v>110</v>
      </c>
      <c r="L178" s="61">
        <v>4.48</v>
      </c>
      <c r="M178" s="61">
        <f t="shared" si="11"/>
        <v>4.49</v>
      </c>
      <c r="N178" s="64" t="str">
        <f>#VALUE!</f>
        <v>1юн.</v>
      </c>
      <c r="O178" s="53">
        <v>10</v>
      </c>
      <c r="P178" s="54" t="s">
        <v>370</v>
      </c>
      <c r="R178" s="55"/>
      <c r="S178" s="56"/>
      <c r="U178" s="56"/>
    </row>
    <row r="179" spans="1:21" ht="15.75" customHeight="1">
      <c r="A179" s="45">
        <v>9</v>
      </c>
      <c r="B179" s="46">
        <v>363</v>
      </c>
      <c r="C179" s="47" t="s">
        <v>371</v>
      </c>
      <c r="D179" s="48" t="s">
        <v>372</v>
      </c>
      <c r="E179" s="49" t="s">
        <v>88</v>
      </c>
      <c r="F179" s="50" t="s">
        <v>138</v>
      </c>
      <c r="G179" s="61" t="s">
        <v>110</v>
      </c>
      <c r="H179" s="61">
        <v>4.43</v>
      </c>
      <c r="I179" s="61">
        <v>4.39</v>
      </c>
      <c r="J179" s="61"/>
      <c r="K179" s="61"/>
      <c r="L179" s="61"/>
      <c r="M179" s="61">
        <f t="shared" si="11"/>
        <v>4.43</v>
      </c>
      <c r="N179" s="64" t="str">
        <f>#VALUE!</f>
        <v>1юн.</v>
      </c>
      <c r="O179" s="53">
        <v>8</v>
      </c>
      <c r="P179" s="54" t="s">
        <v>227</v>
      </c>
      <c r="R179" s="55"/>
      <c r="S179" s="56"/>
      <c r="U179" s="56"/>
    </row>
    <row r="180" spans="1:21" ht="15.75" customHeight="1">
      <c r="A180" s="45">
        <v>10</v>
      </c>
      <c r="B180" s="46">
        <v>564</v>
      </c>
      <c r="C180" s="47" t="s">
        <v>373</v>
      </c>
      <c r="D180" s="48">
        <v>35090</v>
      </c>
      <c r="E180" s="49" t="s">
        <v>141</v>
      </c>
      <c r="F180" s="50" t="s">
        <v>133</v>
      </c>
      <c r="G180" s="61">
        <v>4.43</v>
      </c>
      <c r="H180" s="61" t="s">
        <v>110</v>
      </c>
      <c r="I180" s="61">
        <v>4.35</v>
      </c>
      <c r="J180" s="61"/>
      <c r="K180" s="61"/>
      <c r="L180" s="61"/>
      <c r="M180" s="61">
        <f t="shared" si="11"/>
        <v>4.43</v>
      </c>
      <c r="N180" s="64" t="str">
        <f>#VALUE!</f>
        <v>1юн.</v>
      </c>
      <c r="O180" s="53">
        <v>6</v>
      </c>
      <c r="P180" s="54" t="s">
        <v>374</v>
      </c>
      <c r="R180" s="55"/>
      <c r="S180" s="56"/>
      <c r="U180" s="56"/>
    </row>
    <row r="181" spans="1:21" ht="15.75" customHeight="1">
      <c r="A181" s="45">
        <v>11</v>
      </c>
      <c r="B181" s="46">
        <v>900</v>
      </c>
      <c r="C181" s="47" t="s">
        <v>375</v>
      </c>
      <c r="D181" s="48">
        <v>35402</v>
      </c>
      <c r="E181" s="49" t="s">
        <v>154</v>
      </c>
      <c r="F181" s="50" t="s">
        <v>155</v>
      </c>
      <c r="G181" s="61">
        <v>4.25</v>
      </c>
      <c r="H181" s="61">
        <v>4.38</v>
      </c>
      <c r="I181" s="61" t="s">
        <v>110</v>
      </c>
      <c r="J181" s="61"/>
      <c r="K181" s="61"/>
      <c r="L181" s="61"/>
      <c r="M181" s="61">
        <f t="shared" si="11"/>
        <v>4.38</v>
      </c>
      <c r="N181" s="64" t="str">
        <f>#VALUE!</f>
        <v>1юн.</v>
      </c>
      <c r="O181" s="53">
        <v>4</v>
      </c>
      <c r="P181" s="54" t="s">
        <v>185</v>
      </c>
      <c r="R181" s="55"/>
      <c r="S181" s="56"/>
      <c r="U181" s="56"/>
    </row>
    <row r="182" spans="1:21" ht="15.75" customHeight="1">
      <c r="A182" s="45">
        <v>12</v>
      </c>
      <c r="B182" s="46">
        <v>116</v>
      </c>
      <c r="C182" s="47" t="s">
        <v>376</v>
      </c>
      <c r="D182" s="48" t="s">
        <v>377</v>
      </c>
      <c r="E182" s="49" t="s">
        <v>117</v>
      </c>
      <c r="F182" s="50" t="s">
        <v>118</v>
      </c>
      <c r="G182" s="61" t="s">
        <v>110</v>
      </c>
      <c r="H182" s="61">
        <v>4.2</v>
      </c>
      <c r="I182" s="61">
        <v>3.87</v>
      </c>
      <c r="J182" s="61"/>
      <c r="K182" s="61"/>
      <c r="L182" s="61"/>
      <c r="M182" s="61">
        <f t="shared" si="11"/>
        <v>4.2</v>
      </c>
      <c r="N182" s="64" t="str">
        <f>#VALUE!</f>
        <v>1юн.</v>
      </c>
      <c r="O182" s="53">
        <v>2</v>
      </c>
      <c r="P182" s="54" t="s">
        <v>378</v>
      </c>
      <c r="R182" s="55"/>
      <c r="S182" s="56"/>
      <c r="U182" s="56"/>
    </row>
    <row r="183" spans="1:21" ht="15.75" customHeight="1">
      <c r="A183" s="45">
        <v>13</v>
      </c>
      <c r="B183" s="46">
        <v>701</v>
      </c>
      <c r="C183" s="47" t="s">
        <v>379</v>
      </c>
      <c r="D183" s="48" t="s">
        <v>234</v>
      </c>
      <c r="E183" s="49" t="s">
        <v>163</v>
      </c>
      <c r="F183" s="50"/>
      <c r="G183" s="61">
        <v>4.19</v>
      </c>
      <c r="H183" s="61" t="s">
        <v>110</v>
      </c>
      <c r="I183" s="61" t="s">
        <v>110</v>
      </c>
      <c r="J183" s="61"/>
      <c r="K183" s="61"/>
      <c r="L183" s="61"/>
      <c r="M183" s="61">
        <f t="shared" si="11"/>
        <v>4.19</v>
      </c>
      <c r="N183" s="64" t="str">
        <f>#VALUE!</f>
        <v>2юн.</v>
      </c>
      <c r="O183" s="53">
        <v>1</v>
      </c>
      <c r="P183" s="54" t="s">
        <v>380</v>
      </c>
      <c r="R183" s="55"/>
      <c r="S183" s="56"/>
      <c r="U183" s="56"/>
    </row>
    <row r="184" spans="1:21" ht="15.75" customHeight="1">
      <c r="A184" s="45">
        <v>14</v>
      </c>
      <c r="B184" s="46">
        <v>470</v>
      </c>
      <c r="C184" s="47" t="s">
        <v>381</v>
      </c>
      <c r="D184" s="48">
        <v>35152</v>
      </c>
      <c r="E184" s="49" t="s">
        <v>160</v>
      </c>
      <c r="F184" s="50" t="s">
        <v>138</v>
      </c>
      <c r="G184" s="61">
        <v>4.11</v>
      </c>
      <c r="H184" s="61" t="s">
        <v>110</v>
      </c>
      <c r="I184" s="61">
        <v>4.08</v>
      </c>
      <c r="J184" s="61"/>
      <c r="K184" s="61"/>
      <c r="L184" s="61"/>
      <c r="M184" s="61">
        <f t="shared" si="11"/>
        <v>4.11</v>
      </c>
      <c r="N184" s="64" t="str">
        <f>#VALUE!</f>
        <v>2юн.</v>
      </c>
      <c r="O184" s="53">
        <v>1</v>
      </c>
      <c r="P184" s="54" t="s">
        <v>382</v>
      </c>
      <c r="R184" s="55"/>
      <c r="S184" s="56"/>
      <c r="U184" s="56"/>
    </row>
    <row r="185" spans="1:21" ht="15.75" customHeight="1" thickBot="1">
      <c r="A185" s="45"/>
      <c r="B185" s="46">
        <v>218</v>
      </c>
      <c r="C185" s="47" t="s">
        <v>383</v>
      </c>
      <c r="D185" s="48" t="s">
        <v>384</v>
      </c>
      <c r="E185" s="49" t="s">
        <v>108</v>
      </c>
      <c r="F185" s="50" t="s">
        <v>260</v>
      </c>
      <c r="G185" s="61">
        <v>4.53</v>
      </c>
      <c r="H185" s="61">
        <v>4.35</v>
      </c>
      <c r="I185" s="61">
        <v>4.53</v>
      </c>
      <c r="J185" s="61"/>
      <c r="K185" s="61"/>
      <c r="L185" s="61"/>
      <c r="M185" s="61">
        <f t="shared" si="11"/>
        <v>4.53</v>
      </c>
      <c r="N185" s="64" t="str">
        <f>#VALUE!</f>
        <v>1юн.</v>
      </c>
      <c r="O185" s="53" t="s">
        <v>175</v>
      </c>
      <c r="P185" s="54" t="s">
        <v>115</v>
      </c>
      <c r="R185" s="55"/>
      <c r="S185" s="56"/>
      <c r="U185" s="56"/>
    </row>
    <row r="186" spans="1:16" ht="15.75" customHeight="1" thickBot="1">
      <c r="A186" s="39" t="s">
        <v>385</v>
      </c>
      <c r="B186" s="40"/>
      <c r="C186" s="40"/>
      <c r="D186" s="41"/>
      <c r="E186" s="42"/>
      <c r="F186" s="40"/>
      <c r="G186" s="43"/>
      <c r="H186" s="43"/>
      <c r="I186" s="43"/>
      <c r="J186" s="43"/>
      <c r="K186" s="43"/>
      <c r="L186" s="43"/>
      <c r="M186" s="43"/>
      <c r="N186" s="40"/>
      <c r="O186" s="40"/>
      <c r="P186" s="44"/>
    </row>
    <row r="187" spans="1:16" ht="15.75" customHeight="1">
      <c r="A187" s="45">
        <f aca="true" t="shared" si="12" ref="A187:A193">RANK(M187,$M$187:$M$193)</f>
        <v>1</v>
      </c>
      <c r="B187" s="46">
        <v>506</v>
      </c>
      <c r="C187" s="65" t="s">
        <v>357</v>
      </c>
      <c r="D187" s="66">
        <v>35191</v>
      </c>
      <c r="E187" s="67" t="s">
        <v>152</v>
      </c>
      <c r="F187" s="68" t="s">
        <v>109</v>
      </c>
      <c r="G187" s="51">
        <v>11.73</v>
      </c>
      <c r="H187" s="51">
        <v>11.5</v>
      </c>
      <c r="I187" s="51">
        <v>11.3</v>
      </c>
      <c r="J187" s="51">
        <v>11.18</v>
      </c>
      <c r="K187" s="51">
        <v>11.32</v>
      </c>
      <c r="L187" s="51">
        <v>11.03</v>
      </c>
      <c r="M187" s="51">
        <f aca="true" t="shared" si="13" ref="M187:M193">MAX(G187:L187)</f>
        <v>11.73</v>
      </c>
      <c r="N187" s="52" t="str">
        <f>#VALUE!</f>
        <v>2р</v>
      </c>
      <c r="O187" s="69">
        <v>27</v>
      </c>
      <c r="P187" s="60" t="s">
        <v>358</v>
      </c>
    </row>
    <row r="188" spans="1:16" ht="15.75" customHeight="1">
      <c r="A188" s="45">
        <f t="shared" si="12"/>
        <v>2</v>
      </c>
      <c r="B188" s="46">
        <v>915</v>
      </c>
      <c r="C188" s="65" t="s">
        <v>366</v>
      </c>
      <c r="D188" s="66">
        <v>35121</v>
      </c>
      <c r="E188" s="67" t="s">
        <v>189</v>
      </c>
      <c r="F188" s="68" t="s">
        <v>138</v>
      </c>
      <c r="G188" s="51" t="s">
        <v>110</v>
      </c>
      <c r="H188" s="51">
        <v>10.36</v>
      </c>
      <c r="I188" s="51">
        <v>10.81</v>
      </c>
      <c r="J188" s="51">
        <v>10.57</v>
      </c>
      <c r="K188" s="51" t="s">
        <v>110</v>
      </c>
      <c r="L188" s="51" t="s">
        <v>110</v>
      </c>
      <c r="M188" s="51">
        <f t="shared" si="13"/>
        <v>10.81</v>
      </c>
      <c r="N188" s="52" t="str">
        <f>#VALUE!</f>
        <v>3р</v>
      </c>
      <c r="O188" s="69">
        <v>24</v>
      </c>
      <c r="P188" s="60" t="s">
        <v>193</v>
      </c>
    </row>
    <row r="189" spans="1:16" ht="15.75" customHeight="1">
      <c r="A189" s="45">
        <f t="shared" si="12"/>
        <v>3</v>
      </c>
      <c r="B189" s="46">
        <v>883</v>
      </c>
      <c r="C189" s="65" t="s">
        <v>386</v>
      </c>
      <c r="D189" s="66">
        <v>34737</v>
      </c>
      <c r="E189" s="67" t="s">
        <v>154</v>
      </c>
      <c r="F189" s="68" t="s">
        <v>155</v>
      </c>
      <c r="G189" s="51" t="s">
        <v>110</v>
      </c>
      <c r="H189" s="51" t="s">
        <v>110</v>
      </c>
      <c r="I189" s="51" t="s">
        <v>110</v>
      </c>
      <c r="J189" s="51">
        <v>10.15</v>
      </c>
      <c r="K189" s="51">
        <v>10.32</v>
      </c>
      <c r="L189" s="51">
        <v>10.79</v>
      </c>
      <c r="M189" s="51">
        <f t="shared" si="13"/>
        <v>10.79</v>
      </c>
      <c r="N189" s="52" t="str">
        <f>#VALUE!</f>
        <v>3р</v>
      </c>
      <c r="O189" s="69">
        <v>21</v>
      </c>
      <c r="P189" s="60" t="s">
        <v>387</v>
      </c>
    </row>
    <row r="190" spans="1:16" ht="15.75" customHeight="1">
      <c r="A190" s="45">
        <f t="shared" si="12"/>
        <v>4</v>
      </c>
      <c r="B190" s="46">
        <v>605</v>
      </c>
      <c r="C190" s="65" t="s">
        <v>367</v>
      </c>
      <c r="D190" s="66">
        <v>35294</v>
      </c>
      <c r="E190" s="67" t="s">
        <v>132</v>
      </c>
      <c r="F190" s="68" t="s">
        <v>133</v>
      </c>
      <c r="G190" s="51">
        <v>10.76</v>
      </c>
      <c r="H190" s="51" t="s">
        <v>110</v>
      </c>
      <c r="I190" s="51" t="s">
        <v>110</v>
      </c>
      <c r="J190" s="51">
        <v>9.9</v>
      </c>
      <c r="K190" s="51" t="s">
        <v>110</v>
      </c>
      <c r="L190" s="51">
        <v>10.5</v>
      </c>
      <c r="M190" s="51">
        <f t="shared" si="13"/>
        <v>10.76</v>
      </c>
      <c r="N190" s="52" t="str">
        <f>#VALUE!</f>
        <v>3р</v>
      </c>
      <c r="O190" s="69">
        <v>18</v>
      </c>
      <c r="P190" s="60" t="s">
        <v>134</v>
      </c>
    </row>
    <row r="191" spans="1:16" ht="15.75" customHeight="1">
      <c r="A191" s="45">
        <f t="shared" si="12"/>
        <v>5</v>
      </c>
      <c r="B191" s="46">
        <v>211</v>
      </c>
      <c r="C191" s="65" t="s">
        <v>362</v>
      </c>
      <c r="D191" s="66" t="s">
        <v>151</v>
      </c>
      <c r="E191" s="67" t="s">
        <v>255</v>
      </c>
      <c r="F191" s="68" t="s">
        <v>182</v>
      </c>
      <c r="G191" s="51">
        <v>10.74</v>
      </c>
      <c r="H191" s="51">
        <v>10.74</v>
      </c>
      <c r="I191" s="51">
        <v>9.7</v>
      </c>
      <c r="J191" s="51">
        <v>10.42</v>
      </c>
      <c r="K191" s="51">
        <v>10.36</v>
      </c>
      <c r="L191" s="51" t="s">
        <v>110</v>
      </c>
      <c r="M191" s="51">
        <f t="shared" si="13"/>
        <v>10.74</v>
      </c>
      <c r="N191" s="52" t="str">
        <f>#VALUE!</f>
        <v>3р</v>
      </c>
      <c r="O191" s="69">
        <v>16</v>
      </c>
      <c r="P191" s="60" t="s">
        <v>115</v>
      </c>
    </row>
    <row r="192" spans="1:16" ht="15.75" customHeight="1">
      <c r="A192" s="45">
        <f t="shared" si="12"/>
        <v>6</v>
      </c>
      <c r="B192" s="46">
        <v>116</v>
      </c>
      <c r="C192" s="65" t="s">
        <v>376</v>
      </c>
      <c r="D192" s="66" t="s">
        <v>377</v>
      </c>
      <c r="E192" s="67" t="s">
        <v>117</v>
      </c>
      <c r="F192" s="68" t="s">
        <v>118</v>
      </c>
      <c r="G192" s="51">
        <v>10.12</v>
      </c>
      <c r="H192" s="51">
        <v>10.17</v>
      </c>
      <c r="I192" s="51" t="s">
        <v>110</v>
      </c>
      <c r="J192" s="51" t="s">
        <v>110</v>
      </c>
      <c r="K192" s="51">
        <v>10.15</v>
      </c>
      <c r="L192" s="51">
        <v>10.2</v>
      </c>
      <c r="M192" s="51">
        <f t="shared" si="13"/>
        <v>10.2</v>
      </c>
      <c r="N192" s="52" t="str">
        <f>#VALUE!</f>
        <v>1юн.</v>
      </c>
      <c r="O192" s="69">
        <v>14</v>
      </c>
      <c r="P192" s="60" t="s">
        <v>378</v>
      </c>
    </row>
    <row r="193" spans="1:16" ht="15.75" customHeight="1" thickBot="1">
      <c r="A193" s="45">
        <f t="shared" si="12"/>
        <v>7</v>
      </c>
      <c r="B193" s="46">
        <v>701</v>
      </c>
      <c r="C193" s="65" t="s">
        <v>379</v>
      </c>
      <c r="D193" s="66" t="s">
        <v>234</v>
      </c>
      <c r="E193" s="67" t="s">
        <v>163</v>
      </c>
      <c r="F193" s="68"/>
      <c r="G193" s="51" t="s">
        <v>110</v>
      </c>
      <c r="H193" s="51" t="s">
        <v>110</v>
      </c>
      <c r="I193" s="51" t="s">
        <v>110</v>
      </c>
      <c r="J193" s="51">
        <v>10</v>
      </c>
      <c r="K193" s="51" t="s">
        <v>110</v>
      </c>
      <c r="L193" s="51" t="s">
        <v>110</v>
      </c>
      <c r="M193" s="51">
        <f t="shared" si="13"/>
        <v>10</v>
      </c>
      <c r="N193" s="52" t="str">
        <f>#VALUE!</f>
        <v>1юн.</v>
      </c>
      <c r="O193" s="69">
        <v>12</v>
      </c>
      <c r="P193" s="60" t="s">
        <v>380</v>
      </c>
    </row>
    <row r="194" spans="1:16" ht="15.75" customHeight="1" thickBot="1">
      <c r="A194" s="39" t="s">
        <v>388</v>
      </c>
      <c r="B194" s="40"/>
      <c r="C194" s="40"/>
      <c r="D194" s="41"/>
      <c r="E194" s="42"/>
      <c r="F194" s="40"/>
      <c r="G194" s="43"/>
      <c r="H194" s="43"/>
      <c r="I194" s="43"/>
      <c r="J194" s="43"/>
      <c r="K194" s="43"/>
      <c r="L194" s="43"/>
      <c r="M194" s="43"/>
      <c r="N194" s="40"/>
      <c r="O194" s="40"/>
      <c r="P194" s="44"/>
    </row>
    <row r="195" spans="1:16" ht="15.75" customHeight="1">
      <c r="A195" s="45">
        <v>1</v>
      </c>
      <c r="B195" s="46">
        <v>225</v>
      </c>
      <c r="C195" s="47" t="s">
        <v>389</v>
      </c>
      <c r="D195" s="48" t="s">
        <v>331</v>
      </c>
      <c r="E195" s="49" t="s">
        <v>163</v>
      </c>
      <c r="F195" s="50" t="s">
        <v>109</v>
      </c>
      <c r="G195" s="51">
        <v>14.29</v>
      </c>
      <c r="H195" s="51">
        <v>13.36</v>
      </c>
      <c r="I195" s="51">
        <v>13.72</v>
      </c>
      <c r="J195" s="51">
        <v>14.46</v>
      </c>
      <c r="K195" s="51" t="s">
        <v>110</v>
      </c>
      <c r="L195" s="51">
        <v>13.82</v>
      </c>
      <c r="M195" s="51">
        <f>MAX(G195:L195)</f>
        <v>14.46</v>
      </c>
      <c r="N195" s="59" t="s">
        <v>203</v>
      </c>
      <c r="O195" s="53"/>
      <c r="P195" s="54" t="s">
        <v>390</v>
      </c>
    </row>
    <row r="196" spans="1:16" ht="15.75" customHeight="1">
      <c r="A196" s="45">
        <v>2</v>
      </c>
      <c r="B196" s="46">
        <v>214</v>
      </c>
      <c r="C196" s="47" t="s">
        <v>391</v>
      </c>
      <c r="D196" s="48">
        <v>30592</v>
      </c>
      <c r="E196" s="49" t="s">
        <v>108</v>
      </c>
      <c r="F196" s="50" t="s">
        <v>392</v>
      </c>
      <c r="G196" s="51">
        <v>11.8</v>
      </c>
      <c r="H196" s="51">
        <v>12.3</v>
      </c>
      <c r="I196" s="51" t="s">
        <v>110</v>
      </c>
      <c r="J196" s="51">
        <v>11.83</v>
      </c>
      <c r="K196" s="51" t="s">
        <v>110</v>
      </c>
      <c r="L196" s="51" t="s">
        <v>110</v>
      </c>
      <c r="M196" s="51">
        <f>MAX(G196:L196)</f>
        <v>12.3</v>
      </c>
      <c r="N196" s="59">
        <v>1</v>
      </c>
      <c r="O196" s="53"/>
      <c r="P196" s="54" t="s">
        <v>353</v>
      </c>
    </row>
    <row r="197" spans="1:16" ht="15.75" customHeight="1">
      <c r="A197" s="45">
        <v>3</v>
      </c>
      <c r="B197" s="46">
        <v>213</v>
      </c>
      <c r="C197" s="65" t="s">
        <v>393</v>
      </c>
      <c r="D197" s="66">
        <v>33487</v>
      </c>
      <c r="E197" s="67" t="s">
        <v>352</v>
      </c>
      <c r="F197" s="68" t="s">
        <v>109</v>
      </c>
      <c r="G197" s="51">
        <v>7.6</v>
      </c>
      <c r="H197" s="51">
        <v>9</v>
      </c>
      <c r="I197" s="51" t="s">
        <v>110</v>
      </c>
      <c r="J197" s="51">
        <v>7.86</v>
      </c>
      <c r="K197" s="51" t="s">
        <v>110</v>
      </c>
      <c r="L197" s="51" t="s">
        <v>110</v>
      </c>
      <c r="M197" s="51">
        <f>MAX(G197:L197)</f>
        <v>9</v>
      </c>
      <c r="N197" s="59">
        <v>3</v>
      </c>
      <c r="O197" s="69"/>
      <c r="P197" s="60" t="s">
        <v>394</v>
      </c>
    </row>
    <row r="198" spans="1:16" ht="15.75" customHeight="1" thickBot="1">
      <c r="A198" s="45"/>
      <c r="B198" s="46">
        <v>509</v>
      </c>
      <c r="C198" s="65" t="s">
        <v>395</v>
      </c>
      <c r="D198" s="66">
        <v>34808</v>
      </c>
      <c r="E198" s="67" t="s">
        <v>152</v>
      </c>
      <c r="F198" s="68" t="s">
        <v>109</v>
      </c>
      <c r="G198" s="51" t="s">
        <v>110</v>
      </c>
      <c r="H198" s="51">
        <v>14.37</v>
      </c>
      <c r="I198" s="51">
        <v>14.34</v>
      </c>
      <c r="J198" s="51">
        <v>13.82</v>
      </c>
      <c r="K198" s="51">
        <v>14.52</v>
      </c>
      <c r="L198" s="51" t="s">
        <v>110</v>
      </c>
      <c r="M198" s="51">
        <f>MAX(G198:L198)</f>
        <v>14.52</v>
      </c>
      <c r="N198" s="59" t="s">
        <v>203</v>
      </c>
      <c r="O198" s="69" t="s">
        <v>175</v>
      </c>
      <c r="P198" s="60" t="s">
        <v>396</v>
      </c>
    </row>
    <row r="199" spans="1:16" ht="15.75" customHeight="1" thickBot="1">
      <c r="A199" s="39" t="s">
        <v>397</v>
      </c>
      <c r="B199" s="40"/>
      <c r="C199" s="40"/>
      <c r="D199" s="41"/>
      <c r="E199" s="42"/>
      <c r="F199" s="40"/>
      <c r="G199" s="43"/>
      <c r="H199" s="43"/>
      <c r="I199" s="43"/>
      <c r="J199" s="43"/>
      <c r="K199" s="43"/>
      <c r="L199" s="43"/>
      <c r="M199" s="43"/>
      <c r="N199" s="40"/>
      <c r="O199" s="40"/>
      <c r="P199" s="44"/>
    </row>
    <row r="200" spans="1:19" ht="15.75" customHeight="1">
      <c r="A200" s="45">
        <f aca="true" t="shared" si="14" ref="A200:A213">RANK(M200,$M$195:$M$216)</f>
        <v>1</v>
      </c>
      <c r="B200" s="46">
        <v>509</v>
      </c>
      <c r="C200" s="47" t="s">
        <v>395</v>
      </c>
      <c r="D200" s="48">
        <v>34808</v>
      </c>
      <c r="E200" s="49" t="s">
        <v>152</v>
      </c>
      <c r="F200" s="50" t="s">
        <v>109</v>
      </c>
      <c r="G200" s="51">
        <v>16.1</v>
      </c>
      <c r="H200" s="51">
        <v>15.4</v>
      </c>
      <c r="I200" s="51">
        <v>15.2</v>
      </c>
      <c r="J200" s="51">
        <v>15.75</v>
      </c>
      <c r="K200" s="51">
        <v>16.16</v>
      </c>
      <c r="L200" s="51">
        <v>15.7</v>
      </c>
      <c r="M200" s="51">
        <f aca="true" t="shared" si="15" ref="M200:M213">MAX(G200:L200)</f>
        <v>16.16</v>
      </c>
      <c r="N200" s="59" t="s">
        <v>280</v>
      </c>
      <c r="O200" s="53">
        <v>27</v>
      </c>
      <c r="P200" s="54" t="s">
        <v>396</v>
      </c>
      <c r="R200" s="55" t="s">
        <v>198</v>
      </c>
      <c r="S200" s="56" t="s">
        <v>209</v>
      </c>
    </row>
    <row r="201" spans="1:19" ht="15.75" customHeight="1">
      <c r="A201" s="45">
        <f t="shared" si="14"/>
        <v>4</v>
      </c>
      <c r="B201" s="46">
        <v>70</v>
      </c>
      <c r="C201" s="65" t="s">
        <v>398</v>
      </c>
      <c r="D201" s="66" t="s">
        <v>399</v>
      </c>
      <c r="E201" s="67" t="s">
        <v>128</v>
      </c>
      <c r="F201" s="68" t="s">
        <v>129</v>
      </c>
      <c r="G201" s="51">
        <v>12.42</v>
      </c>
      <c r="H201" s="51" t="s">
        <v>110</v>
      </c>
      <c r="I201" s="51">
        <v>11.3</v>
      </c>
      <c r="J201" s="51">
        <v>11.63</v>
      </c>
      <c r="K201" s="51" t="s">
        <v>110</v>
      </c>
      <c r="L201" s="51" t="s">
        <v>110</v>
      </c>
      <c r="M201" s="51">
        <f t="shared" si="15"/>
        <v>12.42</v>
      </c>
      <c r="N201" s="59" t="str">
        <f>#VALUE!</f>
        <v>1р</v>
      </c>
      <c r="O201" s="69">
        <v>24</v>
      </c>
      <c r="P201" s="60" t="s">
        <v>400</v>
      </c>
      <c r="R201" s="55" t="s">
        <v>302</v>
      </c>
      <c r="S201" s="56" t="s">
        <v>401</v>
      </c>
    </row>
    <row r="202" spans="1:19" ht="15.75" customHeight="1">
      <c r="A202" s="45">
        <f t="shared" si="14"/>
        <v>6</v>
      </c>
      <c r="B202" s="46">
        <v>121</v>
      </c>
      <c r="C202" s="47" t="s">
        <v>402</v>
      </c>
      <c r="D202" s="48">
        <v>35136</v>
      </c>
      <c r="E202" s="49" t="s">
        <v>117</v>
      </c>
      <c r="F202" s="50" t="s">
        <v>118</v>
      </c>
      <c r="G202" s="51">
        <v>10.85</v>
      </c>
      <c r="H202" s="51">
        <v>10.13</v>
      </c>
      <c r="I202" s="51">
        <v>10.45</v>
      </c>
      <c r="J202" s="51">
        <v>9.67</v>
      </c>
      <c r="K202" s="51">
        <v>10.1</v>
      </c>
      <c r="L202" s="51">
        <v>10.18</v>
      </c>
      <c r="M202" s="51">
        <f t="shared" si="15"/>
        <v>10.85</v>
      </c>
      <c r="N202" s="59" t="str">
        <f>#VALUE!</f>
        <v>2р</v>
      </c>
      <c r="O202" s="53">
        <v>21</v>
      </c>
      <c r="P202" s="54" t="s">
        <v>403</v>
      </c>
      <c r="R202" s="55" t="s">
        <v>404</v>
      </c>
      <c r="S202" s="56" t="s">
        <v>405</v>
      </c>
    </row>
    <row r="203" spans="1:19" ht="15.75" customHeight="1">
      <c r="A203" s="45">
        <f t="shared" si="14"/>
        <v>7</v>
      </c>
      <c r="B203" s="46">
        <v>3</v>
      </c>
      <c r="C203" s="47" t="s">
        <v>406</v>
      </c>
      <c r="D203" s="48">
        <v>35255</v>
      </c>
      <c r="E203" s="49" t="s">
        <v>255</v>
      </c>
      <c r="F203" s="50" t="s">
        <v>109</v>
      </c>
      <c r="G203" s="51">
        <v>10.67</v>
      </c>
      <c r="H203" s="51">
        <v>10.5</v>
      </c>
      <c r="I203" s="51">
        <v>10.4</v>
      </c>
      <c r="J203" s="51">
        <v>10.26</v>
      </c>
      <c r="K203" s="51">
        <v>10.78</v>
      </c>
      <c r="L203" s="51">
        <v>10.8</v>
      </c>
      <c r="M203" s="51">
        <f t="shared" si="15"/>
        <v>10.8</v>
      </c>
      <c r="N203" s="59" t="str">
        <f>#VALUE!</f>
        <v>2р</v>
      </c>
      <c r="O203" s="53">
        <v>18</v>
      </c>
      <c r="P203" s="54" t="s">
        <v>249</v>
      </c>
      <c r="R203" s="70"/>
      <c r="S203" s="56"/>
    </row>
    <row r="204" spans="1:19" ht="15.75" customHeight="1">
      <c r="A204" s="45">
        <f t="shared" si="14"/>
        <v>8</v>
      </c>
      <c r="B204" s="46">
        <v>401</v>
      </c>
      <c r="C204" s="47" t="s">
        <v>407</v>
      </c>
      <c r="D204" s="48">
        <v>35175</v>
      </c>
      <c r="E204" s="49" t="s">
        <v>222</v>
      </c>
      <c r="F204" s="50" t="s">
        <v>223</v>
      </c>
      <c r="G204" s="51">
        <v>10.1</v>
      </c>
      <c r="H204" s="51">
        <v>9.2</v>
      </c>
      <c r="I204" s="51">
        <v>10</v>
      </c>
      <c r="J204" s="51">
        <v>8.43</v>
      </c>
      <c r="K204" s="51">
        <v>9.57</v>
      </c>
      <c r="L204" s="51">
        <v>9.86</v>
      </c>
      <c r="M204" s="51">
        <f t="shared" si="15"/>
        <v>10.1</v>
      </c>
      <c r="N204" s="59" t="str">
        <f>#VALUE!</f>
        <v>2р</v>
      </c>
      <c r="O204" s="53">
        <v>16</v>
      </c>
      <c r="P204" s="54" t="s">
        <v>408</v>
      </c>
      <c r="R204" s="70"/>
      <c r="S204" s="56"/>
    </row>
    <row r="205" spans="1:19" ht="15.75" customHeight="1">
      <c r="A205" s="45">
        <f t="shared" si="14"/>
        <v>9</v>
      </c>
      <c r="B205" s="46">
        <v>415</v>
      </c>
      <c r="C205" s="47" t="s">
        <v>409</v>
      </c>
      <c r="D205" s="48" t="s">
        <v>151</v>
      </c>
      <c r="E205" s="49" t="s">
        <v>222</v>
      </c>
      <c r="F205" s="50" t="s">
        <v>223</v>
      </c>
      <c r="G205" s="51">
        <v>8.95</v>
      </c>
      <c r="H205" s="51">
        <v>8.1</v>
      </c>
      <c r="I205" s="51" t="s">
        <v>110</v>
      </c>
      <c r="J205" s="51">
        <v>9.31</v>
      </c>
      <c r="K205" s="51">
        <v>8.81</v>
      </c>
      <c r="L205" s="51">
        <v>9.24</v>
      </c>
      <c r="M205" s="51">
        <f t="shared" si="15"/>
        <v>9.31</v>
      </c>
      <c r="N205" s="59" t="str">
        <f>#VALUE!</f>
        <v>3р</v>
      </c>
      <c r="O205" s="53">
        <v>14</v>
      </c>
      <c r="P205" s="54" t="s">
        <v>410</v>
      </c>
      <c r="R205" s="70"/>
      <c r="S205" s="56"/>
    </row>
    <row r="206" spans="1:19" ht="15.75" customHeight="1">
      <c r="A206" s="45">
        <f t="shared" si="14"/>
        <v>11</v>
      </c>
      <c r="B206" s="46">
        <v>569</v>
      </c>
      <c r="C206" s="47" t="s">
        <v>411</v>
      </c>
      <c r="D206" s="48" t="s">
        <v>412</v>
      </c>
      <c r="E206" s="49" t="s">
        <v>141</v>
      </c>
      <c r="F206" s="50" t="s">
        <v>133</v>
      </c>
      <c r="G206" s="51">
        <v>8.87</v>
      </c>
      <c r="H206" s="51">
        <v>8.8</v>
      </c>
      <c r="I206" s="51">
        <v>7.97</v>
      </c>
      <c r="J206" s="51" t="s">
        <v>110</v>
      </c>
      <c r="K206" s="51">
        <v>8.1</v>
      </c>
      <c r="L206" s="51" t="s">
        <v>110</v>
      </c>
      <c r="M206" s="51">
        <f t="shared" si="15"/>
        <v>8.87</v>
      </c>
      <c r="N206" s="59" t="str">
        <f>#VALUE!</f>
        <v>3р</v>
      </c>
      <c r="O206" s="53">
        <v>12</v>
      </c>
      <c r="P206" s="54" t="s">
        <v>413</v>
      </c>
      <c r="R206" s="70"/>
      <c r="S206" s="56"/>
    </row>
    <row r="207" spans="1:19" ht="15.75" customHeight="1">
      <c r="A207" s="45">
        <f t="shared" si="14"/>
        <v>12</v>
      </c>
      <c r="B207" s="46">
        <v>606</v>
      </c>
      <c r="C207" s="47" t="s">
        <v>414</v>
      </c>
      <c r="D207" s="48">
        <v>35199</v>
      </c>
      <c r="E207" s="49" t="s">
        <v>132</v>
      </c>
      <c r="F207" s="50" t="s">
        <v>133</v>
      </c>
      <c r="G207" s="51">
        <v>8.69</v>
      </c>
      <c r="H207" s="51">
        <v>8</v>
      </c>
      <c r="I207" s="51" t="s">
        <v>110</v>
      </c>
      <c r="J207" s="51">
        <v>8.2</v>
      </c>
      <c r="K207" s="51">
        <v>8.37</v>
      </c>
      <c r="L207" s="51">
        <v>8.42</v>
      </c>
      <c r="M207" s="51">
        <f t="shared" si="15"/>
        <v>8.69</v>
      </c>
      <c r="N207" s="59" t="str">
        <f>#VALUE!</f>
        <v>3р</v>
      </c>
      <c r="O207" s="53">
        <v>10</v>
      </c>
      <c r="P207" s="54" t="s">
        <v>290</v>
      </c>
      <c r="R207" s="70"/>
      <c r="S207" s="56"/>
    </row>
    <row r="208" spans="1:19" ht="15.75" customHeight="1">
      <c r="A208" s="45">
        <f t="shared" si="14"/>
        <v>13</v>
      </c>
      <c r="B208" s="46">
        <v>608</v>
      </c>
      <c r="C208" s="47" t="s">
        <v>415</v>
      </c>
      <c r="D208" s="48">
        <v>35372</v>
      </c>
      <c r="E208" s="49" t="s">
        <v>132</v>
      </c>
      <c r="F208" s="50" t="s">
        <v>133</v>
      </c>
      <c r="G208" s="51">
        <v>8.52</v>
      </c>
      <c r="H208" s="51">
        <v>7.93</v>
      </c>
      <c r="I208" s="51">
        <v>7.87</v>
      </c>
      <c r="J208" s="51"/>
      <c r="K208" s="51"/>
      <c r="L208" s="51"/>
      <c r="M208" s="51">
        <f t="shared" si="15"/>
        <v>8.52</v>
      </c>
      <c r="N208" s="59" t="str">
        <f>#VALUE!</f>
        <v>3р</v>
      </c>
      <c r="O208" s="53">
        <v>8</v>
      </c>
      <c r="P208" s="54" t="s">
        <v>290</v>
      </c>
      <c r="R208" s="70"/>
      <c r="S208" s="56"/>
    </row>
    <row r="209" spans="1:19" ht="15.75" customHeight="1">
      <c r="A209" s="45">
        <f t="shared" si="14"/>
        <v>14</v>
      </c>
      <c r="B209" s="46">
        <v>819</v>
      </c>
      <c r="C209" s="47" t="s">
        <v>416</v>
      </c>
      <c r="D209" s="48" t="s">
        <v>336</v>
      </c>
      <c r="E209" s="49" t="s">
        <v>177</v>
      </c>
      <c r="F209" s="50" t="s">
        <v>260</v>
      </c>
      <c r="G209" s="51">
        <v>8.5</v>
      </c>
      <c r="H209" s="51">
        <v>8.3</v>
      </c>
      <c r="I209" s="51" t="s">
        <v>110</v>
      </c>
      <c r="J209" s="51"/>
      <c r="K209" s="51"/>
      <c r="L209" s="51"/>
      <c r="M209" s="51">
        <f t="shared" si="15"/>
        <v>8.5</v>
      </c>
      <c r="N209" s="59" t="str">
        <f>#VALUE!</f>
        <v>3р</v>
      </c>
      <c r="O209" s="53">
        <v>6</v>
      </c>
      <c r="P209" s="54" t="s">
        <v>261</v>
      </c>
      <c r="R209" s="70"/>
      <c r="S209" s="56"/>
    </row>
    <row r="210" spans="1:19" ht="15.75" customHeight="1">
      <c r="A210" s="45">
        <f t="shared" si="14"/>
        <v>15</v>
      </c>
      <c r="B210" s="46">
        <v>302</v>
      </c>
      <c r="C210" s="47" t="s">
        <v>417</v>
      </c>
      <c r="D210" s="48" t="s">
        <v>234</v>
      </c>
      <c r="E210" s="49" t="s">
        <v>144</v>
      </c>
      <c r="F210" s="50" t="s">
        <v>138</v>
      </c>
      <c r="G210" s="51">
        <v>8.33</v>
      </c>
      <c r="H210" s="51">
        <v>8</v>
      </c>
      <c r="I210" s="51">
        <v>8.21</v>
      </c>
      <c r="J210" s="51"/>
      <c r="K210" s="51"/>
      <c r="L210" s="51"/>
      <c r="M210" s="51">
        <f t="shared" si="15"/>
        <v>8.33</v>
      </c>
      <c r="N210" s="59" t="str">
        <f>#VALUE!</f>
        <v>1юн.</v>
      </c>
      <c r="O210" s="53">
        <v>4</v>
      </c>
      <c r="P210" s="54" t="s">
        <v>246</v>
      </c>
      <c r="R210" s="70"/>
      <c r="S210" s="56"/>
    </row>
    <row r="211" spans="1:19" ht="15.75" customHeight="1">
      <c r="A211" s="45">
        <f t="shared" si="14"/>
        <v>16</v>
      </c>
      <c r="B211" s="46">
        <v>614</v>
      </c>
      <c r="C211" s="47" t="s">
        <v>418</v>
      </c>
      <c r="D211" s="48">
        <v>35335</v>
      </c>
      <c r="E211" s="49" t="s">
        <v>132</v>
      </c>
      <c r="F211" s="50" t="s">
        <v>133</v>
      </c>
      <c r="G211" s="51">
        <v>8.15</v>
      </c>
      <c r="H211" s="51">
        <v>8</v>
      </c>
      <c r="I211" s="51" t="s">
        <v>110</v>
      </c>
      <c r="J211" s="51"/>
      <c r="K211" s="51"/>
      <c r="L211" s="51"/>
      <c r="M211" s="51">
        <f t="shared" si="15"/>
        <v>8.15</v>
      </c>
      <c r="N211" s="59" t="str">
        <f>#VALUE!</f>
        <v>1юн.</v>
      </c>
      <c r="O211" s="53">
        <v>2</v>
      </c>
      <c r="P211" s="54" t="s">
        <v>216</v>
      </c>
      <c r="R211" s="70"/>
      <c r="S211" s="56"/>
    </row>
    <row r="212" spans="1:19" ht="15.75" customHeight="1">
      <c r="A212" s="45">
        <f t="shared" si="14"/>
        <v>17</v>
      </c>
      <c r="B212" s="46">
        <v>122</v>
      </c>
      <c r="C212" s="65" t="s">
        <v>419</v>
      </c>
      <c r="D212" s="66">
        <v>35141</v>
      </c>
      <c r="E212" s="67" t="s">
        <v>117</v>
      </c>
      <c r="F212" s="68" t="s">
        <v>118</v>
      </c>
      <c r="G212" s="51">
        <v>7.9</v>
      </c>
      <c r="H212" s="51">
        <v>7.8</v>
      </c>
      <c r="I212" s="51">
        <v>7.75</v>
      </c>
      <c r="J212" s="51"/>
      <c r="K212" s="51"/>
      <c r="L212" s="51"/>
      <c r="M212" s="51">
        <f t="shared" si="15"/>
        <v>7.9</v>
      </c>
      <c r="N212" s="59" t="str">
        <f>#VALUE!</f>
        <v>1юн.</v>
      </c>
      <c r="O212" s="69">
        <v>1</v>
      </c>
      <c r="P212" s="60" t="s">
        <v>378</v>
      </c>
      <c r="R212" s="70"/>
      <c r="S212" s="56"/>
    </row>
    <row r="213" spans="1:19" ht="15.75" customHeight="1">
      <c r="A213" s="45">
        <f t="shared" si="14"/>
        <v>18</v>
      </c>
      <c r="B213" s="46">
        <v>426</v>
      </c>
      <c r="C213" s="47" t="s">
        <v>420</v>
      </c>
      <c r="D213" s="48">
        <v>35349</v>
      </c>
      <c r="E213" s="49" t="s">
        <v>222</v>
      </c>
      <c r="F213" s="50" t="s">
        <v>223</v>
      </c>
      <c r="G213" s="51">
        <v>7.82</v>
      </c>
      <c r="H213" s="51" t="s">
        <v>110</v>
      </c>
      <c r="I213" s="51">
        <v>7.8</v>
      </c>
      <c r="J213" s="51"/>
      <c r="K213" s="51"/>
      <c r="L213" s="51"/>
      <c r="M213" s="51">
        <f t="shared" si="15"/>
        <v>7.82</v>
      </c>
      <c r="N213" s="59" t="str">
        <f>#VALUE!</f>
        <v>1юн.</v>
      </c>
      <c r="O213" s="53">
        <v>1</v>
      </c>
      <c r="P213" s="54" t="s">
        <v>421</v>
      </c>
      <c r="R213" s="70"/>
      <c r="S213" s="56"/>
    </row>
    <row r="214" spans="1:19" ht="15.75" customHeight="1">
      <c r="A214" s="45"/>
      <c r="B214" s="46">
        <v>666</v>
      </c>
      <c r="C214" s="47" t="s">
        <v>422</v>
      </c>
      <c r="D214" s="48">
        <v>34921</v>
      </c>
      <c r="E214" s="49" t="s">
        <v>137</v>
      </c>
      <c r="F214" s="50" t="s">
        <v>109</v>
      </c>
      <c r="G214" s="51"/>
      <c r="H214" s="51"/>
      <c r="I214" s="51"/>
      <c r="J214" s="51"/>
      <c r="K214" s="51"/>
      <c r="L214" s="51"/>
      <c r="M214" s="51" t="s">
        <v>207</v>
      </c>
      <c r="N214" s="59"/>
      <c r="O214" s="53" t="s">
        <v>199</v>
      </c>
      <c r="P214" s="54" t="s">
        <v>423</v>
      </c>
      <c r="R214" s="70"/>
      <c r="S214" s="56"/>
    </row>
    <row r="215" spans="1:19" ht="15.75" customHeight="1">
      <c r="A215" s="45"/>
      <c r="B215" s="46">
        <v>300</v>
      </c>
      <c r="C215" s="47" t="s">
        <v>424</v>
      </c>
      <c r="D215" s="48">
        <v>34831</v>
      </c>
      <c r="E215" s="49" t="s">
        <v>248</v>
      </c>
      <c r="F215" s="50" t="s">
        <v>138</v>
      </c>
      <c r="G215" s="51"/>
      <c r="H215" s="51"/>
      <c r="I215" s="51"/>
      <c r="J215" s="51"/>
      <c r="K215" s="51"/>
      <c r="L215" s="51"/>
      <c r="M215" s="51" t="s">
        <v>207</v>
      </c>
      <c r="N215" s="59"/>
      <c r="O215" s="53" t="s">
        <v>199</v>
      </c>
      <c r="P215" s="54" t="s">
        <v>425</v>
      </c>
      <c r="R215" s="70"/>
      <c r="S215" s="56"/>
    </row>
    <row r="216" spans="1:19" ht="15.75" customHeight="1" thickBot="1">
      <c r="A216" s="45"/>
      <c r="B216" s="46">
        <v>817</v>
      </c>
      <c r="C216" s="47" t="s">
        <v>426</v>
      </c>
      <c r="D216" s="48" t="s">
        <v>427</v>
      </c>
      <c r="E216" s="49" t="s">
        <v>177</v>
      </c>
      <c r="F216" s="50" t="s">
        <v>260</v>
      </c>
      <c r="G216" s="51"/>
      <c r="H216" s="51"/>
      <c r="I216" s="51"/>
      <c r="J216" s="51"/>
      <c r="K216" s="51"/>
      <c r="L216" s="51"/>
      <c r="M216" s="51" t="s">
        <v>207</v>
      </c>
      <c r="N216" s="59"/>
      <c r="O216" s="53" t="s">
        <v>199</v>
      </c>
      <c r="P216" s="54" t="s">
        <v>428</v>
      </c>
      <c r="R216" s="70"/>
      <c r="S216" s="56"/>
    </row>
    <row r="217" spans="1:16" ht="15.75" customHeight="1" thickBot="1">
      <c r="A217" s="39" t="s">
        <v>429</v>
      </c>
      <c r="B217" s="40"/>
      <c r="C217" s="40"/>
      <c r="D217" s="41"/>
      <c r="E217" s="42"/>
      <c r="F217" s="40"/>
      <c r="G217" s="43"/>
      <c r="H217" s="43"/>
      <c r="I217" s="43"/>
      <c r="J217" s="43"/>
      <c r="K217" s="43"/>
      <c r="L217" s="43"/>
      <c r="M217" s="43"/>
      <c r="N217" s="40"/>
      <c r="O217" s="40"/>
      <c r="P217" s="44"/>
    </row>
    <row r="218" spans="1:16" ht="15.75" customHeight="1" thickBot="1">
      <c r="A218" s="45">
        <f>RANK(M218,$M$218:$M$233)</f>
        <v>3</v>
      </c>
      <c r="B218" s="46">
        <v>225</v>
      </c>
      <c r="C218" s="65" t="s">
        <v>389</v>
      </c>
      <c r="D218" s="66" t="s">
        <v>331</v>
      </c>
      <c r="E218" s="67" t="s">
        <v>163</v>
      </c>
      <c r="F218" s="68" t="s">
        <v>109</v>
      </c>
      <c r="G218" s="51">
        <v>33.8</v>
      </c>
      <c r="H218" s="51">
        <v>34.27</v>
      </c>
      <c r="I218" s="51">
        <v>34.04</v>
      </c>
      <c r="J218" s="51">
        <v>36.87</v>
      </c>
      <c r="K218" s="51" t="s">
        <v>110</v>
      </c>
      <c r="L218" s="51">
        <v>35.35</v>
      </c>
      <c r="M218" s="51">
        <f>MAX(G218:L218)</f>
        <v>36.87</v>
      </c>
      <c r="N218" s="52" t="str">
        <f>IF(M218&gt;=48,"КМС",IF(M218&gt;=40,"1р",IF(M218&gt;=32,"2р",IF(M218&gt;=28,"3р",IF(M218&gt;25,"1юн.",IF(M218&gt;19,"2юн.",IF(M218&gt;16,"3юн.",IF(M218&lt;16,"б/р"))))))))</f>
        <v>2р</v>
      </c>
      <c r="O218" s="69"/>
      <c r="P218" s="60" t="s">
        <v>390</v>
      </c>
    </row>
    <row r="219" spans="1:16" ht="15.75" customHeight="1" thickBot="1">
      <c r="A219" s="39" t="s">
        <v>430</v>
      </c>
      <c r="B219" s="40"/>
      <c r="C219" s="40"/>
      <c r="D219" s="41"/>
      <c r="E219" s="42"/>
      <c r="F219" s="40"/>
      <c r="G219" s="43"/>
      <c r="H219" s="43"/>
      <c r="I219" s="43"/>
      <c r="J219" s="43"/>
      <c r="K219" s="43"/>
      <c r="L219" s="43"/>
      <c r="M219" s="43"/>
      <c r="N219" s="40"/>
      <c r="O219" s="40"/>
      <c r="P219" s="44"/>
    </row>
    <row r="220" spans="1:16" ht="15.75" customHeight="1">
      <c r="A220" s="45">
        <f>RANK(M220,$M$218:$M$233)</f>
        <v>1</v>
      </c>
      <c r="B220" s="46">
        <v>509</v>
      </c>
      <c r="C220" s="65" t="s">
        <v>395</v>
      </c>
      <c r="D220" s="66">
        <v>34808</v>
      </c>
      <c r="E220" s="67" t="s">
        <v>152</v>
      </c>
      <c r="F220" s="68" t="s">
        <v>109</v>
      </c>
      <c r="G220" s="51" t="s">
        <v>110</v>
      </c>
      <c r="H220" s="51">
        <v>42.15</v>
      </c>
      <c r="I220" s="51" t="s">
        <v>110</v>
      </c>
      <c r="J220" s="51" t="s">
        <v>110</v>
      </c>
      <c r="K220" s="51" t="s">
        <v>110</v>
      </c>
      <c r="L220" s="51" t="s">
        <v>110</v>
      </c>
      <c r="M220" s="51">
        <f aca="true" t="shared" si="16" ref="M220:M231">MAX(G220:L220)</f>
        <v>42.15</v>
      </c>
      <c r="N220" s="52" t="str">
        <f aca="true" t="shared" si="17" ref="N220:N231">IF(M220&gt;=48,"КМС",IF(M220&gt;=40,"1р",IF(M220&gt;=32,"2р",IF(M220&gt;=28,"3р",IF(M220&gt;25,"1юн.",IF(M220&gt;19,"2юн.",IF(M220&gt;16,"3юн.",IF(M220&lt;16,"б/р"))))))))</f>
        <v>1р</v>
      </c>
      <c r="O220" s="69">
        <v>27</v>
      </c>
      <c r="P220" s="60" t="s">
        <v>396</v>
      </c>
    </row>
    <row r="221" spans="1:16" ht="15.75" customHeight="1">
      <c r="A221" s="45">
        <f>RANK(M221,$M$218:$M$233)</f>
        <v>2</v>
      </c>
      <c r="B221" s="46">
        <v>666</v>
      </c>
      <c r="C221" s="65" t="s">
        <v>422</v>
      </c>
      <c r="D221" s="66">
        <v>34921</v>
      </c>
      <c r="E221" s="67" t="s">
        <v>137</v>
      </c>
      <c r="F221" s="68" t="s">
        <v>109</v>
      </c>
      <c r="G221" s="51" t="s">
        <v>110</v>
      </c>
      <c r="H221" s="51" t="s">
        <v>110</v>
      </c>
      <c r="I221" s="51">
        <v>33.3</v>
      </c>
      <c r="J221" s="51">
        <v>35.05</v>
      </c>
      <c r="K221" s="51">
        <v>40.6</v>
      </c>
      <c r="L221" s="51">
        <v>40.27</v>
      </c>
      <c r="M221" s="51">
        <f t="shared" si="16"/>
        <v>40.6</v>
      </c>
      <c r="N221" s="52" t="str">
        <f t="shared" si="17"/>
        <v>1р</v>
      </c>
      <c r="O221" s="69">
        <v>24</v>
      </c>
      <c r="P221" s="60" t="s">
        <v>423</v>
      </c>
    </row>
    <row r="222" spans="1:16" ht="15.75" customHeight="1">
      <c r="A222" s="45">
        <v>3</v>
      </c>
      <c r="B222" s="46">
        <v>70</v>
      </c>
      <c r="C222" s="65" t="s">
        <v>398</v>
      </c>
      <c r="D222" s="66" t="s">
        <v>399</v>
      </c>
      <c r="E222" s="67" t="s">
        <v>128</v>
      </c>
      <c r="F222" s="68" t="s">
        <v>129</v>
      </c>
      <c r="G222" s="51">
        <v>31.36</v>
      </c>
      <c r="H222" s="51" t="s">
        <v>110</v>
      </c>
      <c r="I222" s="51">
        <v>32.25</v>
      </c>
      <c r="J222" s="51">
        <v>32.32</v>
      </c>
      <c r="K222" s="51" t="s">
        <v>110</v>
      </c>
      <c r="L222" s="51" t="s">
        <v>110</v>
      </c>
      <c r="M222" s="61">
        <f t="shared" si="16"/>
        <v>32.32</v>
      </c>
      <c r="N222" s="52" t="str">
        <f t="shared" si="17"/>
        <v>2р</v>
      </c>
      <c r="O222" s="69">
        <v>21</v>
      </c>
      <c r="P222" s="60" t="s">
        <v>400</v>
      </c>
    </row>
    <row r="223" spans="1:16" ht="15.75" customHeight="1">
      <c r="A223" s="45">
        <v>4</v>
      </c>
      <c r="B223" s="46">
        <v>401</v>
      </c>
      <c r="C223" s="65" t="s">
        <v>407</v>
      </c>
      <c r="D223" s="66">
        <v>35175</v>
      </c>
      <c r="E223" s="67" t="s">
        <v>222</v>
      </c>
      <c r="F223" s="68" t="s">
        <v>223</v>
      </c>
      <c r="G223" s="51">
        <v>23.27</v>
      </c>
      <c r="H223" s="51" t="s">
        <v>110</v>
      </c>
      <c r="I223" s="51">
        <v>25.43</v>
      </c>
      <c r="J223" s="51">
        <v>23.68</v>
      </c>
      <c r="K223" s="51">
        <v>24.54</v>
      </c>
      <c r="L223" s="51" t="s">
        <v>110</v>
      </c>
      <c r="M223" s="51">
        <f t="shared" si="16"/>
        <v>25.43</v>
      </c>
      <c r="N223" s="52" t="str">
        <f t="shared" si="17"/>
        <v>1юн.</v>
      </c>
      <c r="O223" s="69">
        <v>18</v>
      </c>
      <c r="P223" s="60" t="s">
        <v>408</v>
      </c>
    </row>
    <row r="224" spans="1:16" ht="15.75" customHeight="1">
      <c r="A224" s="45">
        <v>5</v>
      </c>
      <c r="B224" s="46">
        <v>415</v>
      </c>
      <c r="C224" s="65" t="s">
        <v>409</v>
      </c>
      <c r="D224" s="66" t="s">
        <v>151</v>
      </c>
      <c r="E224" s="67" t="s">
        <v>222</v>
      </c>
      <c r="F224" s="68" t="s">
        <v>223</v>
      </c>
      <c r="G224" s="51">
        <v>24.67</v>
      </c>
      <c r="H224" s="51" t="s">
        <v>110</v>
      </c>
      <c r="I224" s="51">
        <v>24.3</v>
      </c>
      <c r="J224" s="51" t="s">
        <v>110</v>
      </c>
      <c r="K224" s="51">
        <v>25.38</v>
      </c>
      <c r="L224" s="51" t="s">
        <v>110</v>
      </c>
      <c r="M224" s="51">
        <f t="shared" si="16"/>
        <v>25.38</v>
      </c>
      <c r="N224" s="52" t="str">
        <f t="shared" si="17"/>
        <v>1юн.</v>
      </c>
      <c r="O224" s="69">
        <v>16</v>
      </c>
      <c r="P224" s="60" t="s">
        <v>410</v>
      </c>
    </row>
    <row r="225" spans="1:16" ht="15.75" customHeight="1">
      <c r="A225" s="45">
        <v>6</v>
      </c>
      <c r="B225" s="46">
        <v>413</v>
      </c>
      <c r="C225" s="65" t="s">
        <v>431</v>
      </c>
      <c r="D225" s="66">
        <v>35153</v>
      </c>
      <c r="E225" s="67" t="s">
        <v>222</v>
      </c>
      <c r="F225" s="68" t="s">
        <v>223</v>
      </c>
      <c r="G225" s="51" t="s">
        <v>110</v>
      </c>
      <c r="H225" s="51">
        <v>22.3</v>
      </c>
      <c r="I225" s="51">
        <v>22.82</v>
      </c>
      <c r="J225" s="51">
        <v>21.65</v>
      </c>
      <c r="K225" s="51" t="s">
        <v>110</v>
      </c>
      <c r="L225" s="51">
        <v>24.87</v>
      </c>
      <c r="M225" s="51">
        <f t="shared" si="16"/>
        <v>24.87</v>
      </c>
      <c r="N225" s="52" t="str">
        <f t="shared" si="17"/>
        <v>2юн.</v>
      </c>
      <c r="O225" s="69">
        <v>14</v>
      </c>
      <c r="P225" s="60" t="s">
        <v>421</v>
      </c>
    </row>
    <row r="226" spans="1:16" ht="15.75" customHeight="1">
      <c r="A226" s="45">
        <v>7</v>
      </c>
      <c r="B226" s="46">
        <v>585</v>
      </c>
      <c r="C226" s="65" t="s">
        <v>432</v>
      </c>
      <c r="D226" s="66">
        <v>35082</v>
      </c>
      <c r="E226" s="67" t="s">
        <v>141</v>
      </c>
      <c r="F226" s="68" t="s">
        <v>133</v>
      </c>
      <c r="G226" s="51">
        <v>21.71</v>
      </c>
      <c r="H226" s="51">
        <v>23.63</v>
      </c>
      <c r="I226" s="51">
        <v>22.08</v>
      </c>
      <c r="J226" s="51" t="s">
        <v>110</v>
      </c>
      <c r="K226" s="51">
        <v>23.85</v>
      </c>
      <c r="L226" s="51">
        <v>24.18</v>
      </c>
      <c r="M226" s="51">
        <f t="shared" si="16"/>
        <v>24.18</v>
      </c>
      <c r="N226" s="52" t="str">
        <f t="shared" si="17"/>
        <v>2юн.</v>
      </c>
      <c r="O226" s="69">
        <v>12</v>
      </c>
      <c r="P226" s="60" t="s">
        <v>258</v>
      </c>
    </row>
    <row r="227" spans="1:16" ht="15.75" customHeight="1">
      <c r="A227" s="45">
        <v>8</v>
      </c>
      <c r="B227" s="46">
        <v>302</v>
      </c>
      <c r="C227" s="65" t="s">
        <v>417</v>
      </c>
      <c r="D227" s="66" t="s">
        <v>234</v>
      </c>
      <c r="E227" s="67" t="s">
        <v>144</v>
      </c>
      <c r="F227" s="68" t="s">
        <v>138</v>
      </c>
      <c r="G227" s="51">
        <v>21.7</v>
      </c>
      <c r="H227" s="51">
        <v>17.3</v>
      </c>
      <c r="I227" s="51" t="s">
        <v>110</v>
      </c>
      <c r="J227" s="51"/>
      <c r="K227" s="51"/>
      <c r="L227" s="51"/>
      <c r="M227" s="51">
        <f t="shared" si="16"/>
        <v>21.7</v>
      </c>
      <c r="N227" s="52" t="str">
        <f t="shared" si="17"/>
        <v>2юн.</v>
      </c>
      <c r="O227" s="69">
        <v>10</v>
      </c>
      <c r="P227" s="60" t="s">
        <v>246</v>
      </c>
    </row>
    <row r="228" spans="1:16" ht="15.75" customHeight="1">
      <c r="A228" s="45">
        <v>9</v>
      </c>
      <c r="B228" s="46">
        <v>569</v>
      </c>
      <c r="C228" s="65" t="s">
        <v>411</v>
      </c>
      <c r="D228" s="66" t="s">
        <v>412</v>
      </c>
      <c r="E228" s="67" t="s">
        <v>141</v>
      </c>
      <c r="F228" s="68" t="s">
        <v>133</v>
      </c>
      <c r="G228" s="51">
        <v>21.2</v>
      </c>
      <c r="H228" s="51">
        <v>20.88</v>
      </c>
      <c r="I228" s="51">
        <v>21.6</v>
      </c>
      <c r="J228" s="51"/>
      <c r="K228" s="51"/>
      <c r="L228" s="51"/>
      <c r="M228" s="51">
        <f t="shared" si="16"/>
        <v>21.6</v>
      </c>
      <c r="N228" s="52" t="str">
        <f t="shared" si="17"/>
        <v>2юн.</v>
      </c>
      <c r="O228" s="69">
        <v>8</v>
      </c>
      <c r="P228" s="60" t="s">
        <v>413</v>
      </c>
    </row>
    <row r="229" spans="1:16" ht="15.75" customHeight="1">
      <c r="A229" s="45">
        <v>10</v>
      </c>
      <c r="B229" s="46">
        <v>121</v>
      </c>
      <c r="C229" s="65" t="s">
        <v>402</v>
      </c>
      <c r="D229" s="66">
        <v>35136</v>
      </c>
      <c r="E229" s="67" t="s">
        <v>117</v>
      </c>
      <c r="F229" s="68" t="s">
        <v>118</v>
      </c>
      <c r="G229" s="51">
        <v>17.97</v>
      </c>
      <c r="H229" s="51">
        <v>20.9</v>
      </c>
      <c r="I229" s="51">
        <v>21.38</v>
      </c>
      <c r="J229" s="51"/>
      <c r="K229" s="51"/>
      <c r="L229" s="51"/>
      <c r="M229" s="51">
        <f t="shared" si="16"/>
        <v>21.38</v>
      </c>
      <c r="N229" s="52" t="str">
        <f t="shared" si="17"/>
        <v>2юн.</v>
      </c>
      <c r="O229" s="69">
        <v>6</v>
      </c>
      <c r="P229" s="60" t="s">
        <v>403</v>
      </c>
    </row>
    <row r="230" spans="1:16" ht="15.75" customHeight="1">
      <c r="A230" s="45">
        <v>11</v>
      </c>
      <c r="B230" s="46">
        <v>122</v>
      </c>
      <c r="C230" s="65" t="s">
        <v>419</v>
      </c>
      <c r="D230" s="66">
        <v>35141</v>
      </c>
      <c r="E230" s="67" t="s">
        <v>117</v>
      </c>
      <c r="F230" s="68" t="s">
        <v>118</v>
      </c>
      <c r="G230" s="51">
        <v>20.75</v>
      </c>
      <c r="H230" s="51" t="s">
        <v>110</v>
      </c>
      <c r="I230" s="51">
        <v>17.65</v>
      </c>
      <c r="J230" s="51"/>
      <c r="K230" s="51"/>
      <c r="L230" s="51"/>
      <c r="M230" s="51">
        <f t="shared" si="16"/>
        <v>20.75</v>
      </c>
      <c r="N230" s="52" t="str">
        <f t="shared" si="17"/>
        <v>2юн.</v>
      </c>
      <c r="O230" s="69">
        <v>4</v>
      </c>
      <c r="P230" s="60" t="s">
        <v>378</v>
      </c>
    </row>
    <row r="231" spans="1:16" ht="15.75" customHeight="1">
      <c r="A231" s="45">
        <v>12</v>
      </c>
      <c r="B231" s="46">
        <v>819</v>
      </c>
      <c r="C231" s="65" t="s">
        <v>416</v>
      </c>
      <c r="D231" s="66" t="s">
        <v>336</v>
      </c>
      <c r="E231" s="67" t="s">
        <v>177</v>
      </c>
      <c r="F231" s="68" t="s">
        <v>260</v>
      </c>
      <c r="G231" s="51">
        <v>17.4</v>
      </c>
      <c r="H231" s="51">
        <v>16.67</v>
      </c>
      <c r="I231" s="51">
        <v>17.51</v>
      </c>
      <c r="J231" s="51"/>
      <c r="K231" s="51"/>
      <c r="L231" s="51"/>
      <c r="M231" s="61">
        <f t="shared" si="16"/>
        <v>17.51</v>
      </c>
      <c r="N231" s="52" t="str">
        <f t="shared" si="17"/>
        <v>3юн.</v>
      </c>
      <c r="O231" s="69">
        <v>2</v>
      </c>
      <c r="P231" s="60" t="s">
        <v>261</v>
      </c>
    </row>
    <row r="232" spans="1:16" ht="15.75" customHeight="1">
      <c r="A232" s="45"/>
      <c r="B232" s="46">
        <v>508</v>
      </c>
      <c r="C232" s="65" t="s">
        <v>433</v>
      </c>
      <c r="D232" s="66">
        <v>34786</v>
      </c>
      <c r="E232" s="67" t="s">
        <v>152</v>
      </c>
      <c r="F232" s="68" t="s">
        <v>109</v>
      </c>
      <c r="G232" s="51"/>
      <c r="H232" s="51"/>
      <c r="I232" s="51"/>
      <c r="J232" s="51"/>
      <c r="K232" s="51"/>
      <c r="L232" s="51"/>
      <c r="M232" s="62" t="s">
        <v>207</v>
      </c>
      <c r="N232" s="52"/>
      <c r="O232" s="69" t="s">
        <v>199</v>
      </c>
      <c r="P232" s="60" t="s">
        <v>434</v>
      </c>
    </row>
    <row r="233" spans="1:16" ht="15.75" customHeight="1" thickBot="1">
      <c r="A233" s="45"/>
      <c r="B233" s="46">
        <v>606</v>
      </c>
      <c r="C233" s="65" t="s">
        <v>414</v>
      </c>
      <c r="D233" s="66">
        <v>35199</v>
      </c>
      <c r="E233" s="67" t="s">
        <v>132</v>
      </c>
      <c r="F233" s="68" t="s">
        <v>133</v>
      </c>
      <c r="G233" s="51" t="s">
        <v>110</v>
      </c>
      <c r="H233" s="51" t="s">
        <v>110</v>
      </c>
      <c r="I233" s="51" t="s">
        <v>110</v>
      </c>
      <c r="J233" s="51"/>
      <c r="K233" s="51"/>
      <c r="L233" s="51"/>
      <c r="M233" s="62" t="s">
        <v>302</v>
      </c>
      <c r="N233" s="52"/>
      <c r="O233" s="69" t="s">
        <v>199</v>
      </c>
      <c r="P233" s="60" t="s">
        <v>290</v>
      </c>
    </row>
    <row r="234" spans="1:16" ht="15.75" customHeight="1" thickBot="1">
      <c r="A234" s="39" t="s">
        <v>435</v>
      </c>
      <c r="B234" s="40"/>
      <c r="C234" s="40"/>
      <c r="D234" s="41"/>
      <c r="E234" s="42"/>
      <c r="F234" s="40"/>
      <c r="G234" s="43"/>
      <c r="H234" s="43"/>
      <c r="I234" s="43"/>
      <c r="J234" s="43"/>
      <c r="K234" s="43"/>
      <c r="L234" s="43"/>
      <c r="M234" s="43"/>
      <c r="N234" s="40"/>
      <c r="O234" s="40"/>
      <c r="P234" s="44"/>
    </row>
    <row r="235" spans="1:16" ht="15.75" customHeight="1">
      <c r="A235" s="45">
        <v>1</v>
      </c>
      <c r="B235" s="46">
        <v>214</v>
      </c>
      <c r="C235" s="65" t="s">
        <v>391</v>
      </c>
      <c r="D235" s="66">
        <v>30592</v>
      </c>
      <c r="E235" s="67" t="s">
        <v>108</v>
      </c>
      <c r="F235" s="68" t="s">
        <v>436</v>
      </c>
      <c r="G235" s="51">
        <v>37.25</v>
      </c>
      <c r="H235" s="51">
        <v>35.7</v>
      </c>
      <c r="I235" s="51">
        <v>36.64</v>
      </c>
      <c r="J235" s="51" t="s">
        <v>110</v>
      </c>
      <c r="K235" s="51">
        <v>40.25</v>
      </c>
      <c r="L235" s="51" t="s">
        <v>123</v>
      </c>
      <c r="M235" s="51">
        <f>MAX(G235:L235)</f>
        <v>40.25</v>
      </c>
      <c r="N235" s="52">
        <v>1</v>
      </c>
      <c r="O235" s="69"/>
      <c r="P235" s="60" t="s">
        <v>353</v>
      </c>
    </row>
    <row r="236" spans="1:16" ht="15.75" customHeight="1">
      <c r="A236" s="45">
        <v>2</v>
      </c>
      <c r="B236" s="46">
        <v>20</v>
      </c>
      <c r="C236" s="65" t="s">
        <v>351</v>
      </c>
      <c r="D236" s="66">
        <v>33943</v>
      </c>
      <c r="E236" s="67" t="s">
        <v>352</v>
      </c>
      <c r="F236" s="68" t="s">
        <v>352</v>
      </c>
      <c r="G236" s="51">
        <v>20.18</v>
      </c>
      <c r="H236" s="51">
        <v>23.23</v>
      </c>
      <c r="I236" s="51">
        <v>25.03</v>
      </c>
      <c r="J236" s="51" t="s">
        <v>110</v>
      </c>
      <c r="K236" s="51">
        <v>23.18</v>
      </c>
      <c r="L236" s="51">
        <v>23.25</v>
      </c>
      <c r="M236" s="51">
        <f>MAX(G236:L236)</f>
        <v>25.03</v>
      </c>
      <c r="N236" s="52">
        <v>3</v>
      </c>
      <c r="O236" s="69"/>
      <c r="P236" s="60" t="s">
        <v>353</v>
      </c>
    </row>
    <row r="237" spans="1:16" ht="15.75" customHeight="1" thickBot="1">
      <c r="A237" s="45">
        <v>3</v>
      </c>
      <c r="B237" s="46">
        <v>213</v>
      </c>
      <c r="C237" s="65" t="s">
        <v>393</v>
      </c>
      <c r="D237" s="66">
        <v>33487</v>
      </c>
      <c r="E237" s="67" t="s">
        <v>352</v>
      </c>
      <c r="F237" s="68" t="s">
        <v>352</v>
      </c>
      <c r="G237" s="51">
        <v>17.21</v>
      </c>
      <c r="H237" s="51">
        <v>16.97</v>
      </c>
      <c r="I237" s="51">
        <v>19.95</v>
      </c>
      <c r="J237" s="51" t="s">
        <v>110</v>
      </c>
      <c r="K237" s="51">
        <v>19.05</v>
      </c>
      <c r="L237" s="51">
        <v>17.43</v>
      </c>
      <c r="M237" s="51">
        <f>MAX(G237:L237)</f>
        <v>19.95</v>
      </c>
      <c r="N237" s="52" t="s">
        <v>93</v>
      </c>
      <c r="O237" s="69"/>
      <c r="P237" s="60" t="s">
        <v>394</v>
      </c>
    </row>
    <row r="238" spans="1:19" ht="15.75" customHeight="1" thickBot="1">
      <c r="A238" s="39" t="s">
        <v>437</v>
      </c>
      <c r="B238" s="40"/>
      <c r="C238" s="40"/>
      <c r="D238" s="41"/>
      <c r="E238" s="42"/>
      <c r="F238" s="40"/>
      <c r="G238" s="43"/>
      <c r="H238" s="43"/>
      <c r="I238" s="43"/>
      <c r="J238" s="43"/>
      <c r="K238" s="43"/>
      <c r="L238" s="43"/>
      <c r="M238" s="43"/>
      <c r="N238" s="40"/>
      <c r="O238" s="40"/>
      <c r="P238" s="44"/>
      <c r="R238" s="55" t="s">
        <v>302</v>
      </c>
      <c r="S238" s="56" t="s">
        <v>401</v>
      </c>
    </row>
    <row r="239" spans="1:16" ht="15.75" customHeight="1">
      <c r="A239" s="45">
        <f>RANK(M239,$M$235:$M$251)</f>
        <v>2</v>
      </c>
      <c r="B239" s="46">
        <v>308</v>
      </c>
      <c r="C239" s="65" t="s">
        <v>438</v>
      </c>
      <c r="D239" s="66" t="s">
        <v>439</v>
      </c>
      <c r="E239" s="67" t="s">
        <v>144</v>
      </c>
      <c r="F239" s="68" t="s">
        <v>109</v>
      </c>
      <c r="G239" s="51">
        <v>38.3</v>
      </c>
      <c r="H239" s="51">
        <v>39.41</v>
      </c>
      <c r="I239" s="51">
        <v>38.55</v>
      </c>
      <c r="J239" s="51">
        <v>38</v>
      </c>
      <c r="K239" s="51">
        <v>37.4</v>
      </c>
      <c r="L239" s="51">
        <v>39.45</v>
      </c>
      <c r="M239" s="51">
        <f aca="true" t="shared" si="18" ref="M239:M251">MAX(G239:L239)</f>
        <v>39.45</v>
      </c>
      <c r="N239" s="52">
        <v>2</v>
      </c>
      <c r="O239" s="69">
        <v>27</v>
      </c>
      <c r="P239" s="60" t="s">
        <v>440</v>
      </c>
    </row>
    <row r="240" spans="1:16" ht="15.75" customHeight="1">
      <c r="A240" s="45">
        <f>RANK(M240,$M$235:$M$251)</f>
        <v>3</v>
      </c>
      <c r="B240" s="46">
        <v>502</v>
      </c>
      <c r="C240" s="65" t="s">
        <v>441</v>
      </c>
      <c r="D240" s="66">
        <v>35093</v>
      </c>
      <c r="E240" s="67" t="s">
        <v>152</v>
      </c>
      <c r="F240" s="68" t="s">
        <v>122</v>
      </c>
      <c r="G240" s="51">
        <v>29.83</v>
      </c>
      <c r="H240" s="51">
        <v>33.51</v>
      </c>
      <c r="I240" s="51" t="s">
        <v>110</v>
      </c>
      <c r="J240" s="51">
        <v>33.58</v>
      </c>
      <c r="K240" s="51">
        <v>33.88</v>
      </c>
      <c r="L240" s="51">
        <v>30.54</v>
      </c>
      <c r="M240" s="51">
        <f t="shared" si="18"/>
        <v>33.88</v>
      </c>
      <c r="N240" s="52">
        <v>3</v>
      </c>
      <c r="O240" s="69">
        <v>24</v>
      </c>
      <c r="P240" s="60" t="s">
        <v>229</v>
      </c>
    </row>
    <row r="241" spans="1:16" ht="15.75" customHeight="1">
      <c r="A241" s="45">
        <f>RANK(M241,$M$235:$M$251)</f>
        <v>4</v>
      </c>
      <c r="B241" s="46">
        <v>608</v>
      </c>
      <c r="C241" s="65" t="s">
        <v>415</v>
      </c>
      <c r="D241" s="66">
        <v>35372</v>
      </c>
      <c r="E241" s="67" t="s">
        <v>132</v>
      </c>
      <c r="F241" s="68" t="s">
        <v>133</v>
      </c>
      <c r="G241" s="51">
        <v>28.6</v>
      </c>
      <c r="H241" s="51">
        <v>29.05</v>
      </c>
      <c r="I241" s="51">
        <v>30.72</v>
      </c>
      <c r="J241" s="51">
        <v>30.88</v>
      </c>
      <c r="K241" s="51">
        <v>30.27</v>
      </c>
      <c r="L241" s="51">
        <v>28.66</v>
      </c>
      <c r="M241" s="51">
        <f t="shared" si="18"/>
        <v>30.88</v>
      </c>
      <c r="N241" s="52">
        <v>3</v>
      </c>
      <c r="O241" s="69">
        <v>21</v>
      </c>
      <c r="P241" s="60" t="s">
        <v>290</v>
      </c>
    </row>
    <row r="242" spans="1:16" ht="15.75" customHeight="1">
      <c r="A242" s="45">
        <v>4</v>
      </c>
      <c r="B242" s="46">
        <v>413</v>
      </c>
      <c r="C242" s="65" t="s">
        <v>431</v>
      </c>
      <c r="D242" s="66">
        <v>35153</v>
      </c>
      <c r="E242" s="67" t="s">
        <v>222</v>
      </c>
      <c r="F242" s="68" t="s">
        <v>223</v>
      </c>
      <c r="G242" s="51">
        <v>24.88</v>
      </c>
      <c r="H242" s="51">
        <v>27.48</v>
      </c>
      <c r="I242" s="51">
        <v>26.65</v>
      </c>
      <c r="J242" s="51">
        <v>28.18</v>
      </c>
      <c r="K242" s="51">
        <v>26.78</v>
      </c>
      <c r="L242" s="51">
        <v>26.9</v>
      </c>
      <c r="M242" s="51">
        <f t="shared" si="18"/>
        <v>28.18</v>
      </c>
      <c r="N242" s="52">
        <v>3</v>
      </c>
      <c r="O242" s="69">
        <v>18</v>
      </c>
      <c r="P242" s="60" t="s">
        <v>421</v>
      </c>
    </row>
    <row r="243" spans="1:16" ht="15.75" customHeight="1">
      <c r="A243" s="45">
        <v>5</v>
      </c>
      <c r="B243" s="46">
        <v>360</v>
      </c>
      <c r="C243" s="65" t="s">
        <v>442</v>
      </c>
      <c r="D243" s="66" t="s">
        <v>443</v>
      </c>
      <c r="E243" s="67" t="s">
        <v>88</v>
      </c>
      <c r="F243" s="68" t="s">
        <v>138</v>
      </c>
      <c r="G243" s="51" t="s">
        <v>110</v>
      </c>
      <c r="H243" s="51" t="s">
        <v>110</v>
      </c>
      <c r="I243" s="51">
        <v>24.7</v>
      </c>
      <c r="J243" s="51">
        <v>24.25</v>
      </c>
      <c r="K243" s="51">
        <v>22.2</v>
      </c>
      <c r="L243" s="51">
        <v>26.43</v>
      </c>
      <c r="M243" s="51">
        <f t="shared" si="18"/>
        <v>26.43</v>
      </c>
      <c r="N243" s="52" t="s">
        <v>44</v>
      </c>
      <c r="O243" s="69">
        <v>16</v>
      </c>
      <c r="P243" s="60" t="s">
        <v>275</v>
      </c>
    </row>
    <row r="244" spans="1:16" ht="15.75" customHeight="1">
      <c r="A244" s="45">
        <v>6</v>
      </c>
      <c r="B244" s="46">
        <v>614</v>
      </c>
      <c r="C244" s="65" t="s">
        <v>418</v>
      </c>
      <c r="D244" s="66">
        <v>35335</v>
      </c>
      <c r="E244" s="67" t="s">
        <v>132</v>
      </c>
      <c r="F244" s="68" t="s">
        <v>133</v>
      </c>
      <c r="G244" s="51">
        <v>24.25</v>
      </c>
      <c r="H244" s="51">
        <v>25.8</v>
      </c>
      <c r="I244" s="51">
        <v>24.18</v>
      </c>
      <c r="J244" s="51" t="s">
        <v>110</v>
      </c>
      <c r="K244" s="51">
        <v>24.82</v>
      </c>
      <c r="L244" s="51" t="s">
        <v>110</v>
      </c>
      <c r="M244" s="51">
        <f t="shared" si="18"/>
        <v>25.8</v>
      </c>
      <c r="N244" s="52" t="s">
        <v>44</v>
      </c>
      <c r="O244" s="69">
        <v>14</v>
      </c>
      <c r="P244" s="60" t="s">
        <v>216</v>
      </c>
    </row>
    <row r="245" spans="1:16" ht="15.75" customHeight="1">
      <c r="A245" s="45">
        <v>7</v>
      </c>
      <c r="B245" s="46">
        <v>585</v>
      </c>
      <c r="C245" s="65" t="s">
        <v>432</v>
      </c>
      <c r="D245" s="66">
        <v>35082</v>
      </c>
      <c r="E245" s="67" t="s">
        <v>141</v>
      </c>
      <c r="F245" s="68" t="s">
        <v>133</v>
      </c>
      <c r="G245" s="51">
        <v>18.44</v>
      </c>
      <c r="H245" s="51">
        <v>21.25</v>
      </c>
      <c r="I245" s="51">
        <v>18.58</v>
      </c>
      <c r="J245" s="51" t="s">
        <v>123</v>
      </c>
      <c r="K245" s="51" t="s">
        <v>123</v>
      </c>
      <c r="L245" s="51" t="s">
        <v>123</v>
      </c>
      <c r="M245" s="51">
        <f t="shared" si="18"/>
        <v>21.25</v>
      </c>
      <c r="N245" s="52" t="s">
        <v>44</v>
      </c>
      <c r="O245" s="69">
        <v>12</v>
      </c>
      <c r="P245" s="60" t="s">
        <v>258</v>
      </c>
    </row>
    <row r="246" spans="1:16" ht="15.75" customHeight="1">
      <c r="A246" s="45">
        <v>8</v>
      </c>
      <c r="B246" s="46">
        <v>4</v>
      </c>
      <c r="C246" s="65" t="s">
        <v>444</v>
      </c>
      <c r="D246" s="66" t="s">
        <v>445</v>
      </c>
      <c r="E246" s="67" t="s">
        <v>255</v>
      </c>
      <c r="F246" s="68" t="s">
        <v>109</v>
      </c>
      <c r="G246" s="51">
        <v>19.86</v>
      </c>
      <c r="H246" s="51" t="s">
        <v>123</v>
      </c>
      <c r="I246" s="51" t="s">
        <v>123</v>
      </c>
      <c r="J246" s="51"/>
      <c r="K246" s="51"/>
      <c r="L246" s="51"/>
      <c r="M246" s="51">
        <f t="shared" si="18"/>
        <v>19.86</v>
      </c>
      <c r="N246" s="52" t="s">
        <v>93</v>
      </c>
      <c r="O246" s="69">
        <v>10</v>
      </c>
      <c r="P246" s="60" t="s">
        <v>446</v>
      </c>
    </row>
    <row r="247" spans="1:16" ht="15.75" customHeight="1">
      <c r="A247" s="45">
        <v>9</v>
      </c>
      <c r="B247" s="46">
        <v>426</v>
      </c>
      <c r="C247" s="65" t="s">
        <v>420</v>
      </c>
      <c r="D247" s="66">
        <v>35349</v>
      </c>
      <c r="E247" s="67" t="s">
        <v>222</v>
      </c>
      <c r="F247" s="68" t="s">
        <v>223</v>
      </c>
      <c r="G247" s="51">
        <v>19.48</v>
      </c>
      <c r="H247" s="51">
        <v>18.39</v>
      </c>
      <c r="I247" s="51">
        <v>19.6</v>
      </c>
      <c r="J247" s="51"/>
      <c r="K247" s="51"/>
      <c r="L247" s="51"/>
      <c r="M247" s="51">
        <f t="shared" si="18"/>
        <v>19.6</v>
      </c>
      <c r="N247" s="52" t="s">
        <v>93</v>
      </c>
      <c r="O247" s="69">
        <v>8</v>
      </c>
      <c r="P247" s="60" t="s">
        <v>421</v>
      </c>
    </row>
    <row r="248" spans="1:16" ht="15.75" customHeight="1">
      <c r="A248" s="45">
        <v>10</v>
      </c>
      <c r="B248" s="46">
        <v>300</v>
      </c>
      <c r="C248" s="65" t="s">
        <v>424</v>
      </c>
      <c r="D248" s="66">
        <v>34831</v>
      </c>
      <c r="E248" s="67" t="s">
        <v>248</v>
      </c>
      <c r="F248" s="68" t="s">
        <v>138</v>
      </c>
      <c r="G248" s="51" t="s">
        <v>110</v>
      </c>
      <c r="H248" s="51">
        <v>16.2</v>
      </c>
      <c r="I248" s="51">
        <v>18.11</v>
      </c>
      <c r="J248" s="51"/>
      <c r="K248" s="51"/>
      <c r="L248" s="51"/>
      <c r="M248" s="51">
        <f t="shared" si="18"/>
        <v>18.11</v>
      </c>
      <c r="N248" s="52" t="str">
        <f>IF(M248&gt;=46,"КМС",IF(M248&gt;=39,"1р",IF(M248&gt;=32,"2р",IF(M248&gt;=25,"3р",IF(M248&gt;22,"1юн.",IF(M248&gt;19,"2юн.",IF(M248&gt;16,"3юн.",IF(M248&lt;16,"б/р"))))))))</f>
        <v>3юн.</v>
      </c>
      <c r="O248" s="69">
        <v>6</v>
      </c>
      <c r="P248" s="60" t="s">
        <v>425</v>
      </c>
    </row>
    <row r="249" spans="1:16" ht="15.75" customHeight="1">
      <c r="A249" s="45">
        <v>11</v>
      </c>
      <c r="B249" s="46">
        <v>817</v>
      </c>
      <c r="C249" s="65" t="s">
        <v>426</v>
      </c>
      <c r="D249" s="66" t="s">
        <v>427</v>
      </c>
      <c r="E249" s="67" t="s">
        <v>177</v>
      </c>
      <c r="F249" s="68" t="s">
        <v>260</v>
      </c>
      <c r="G249" s="51" t="s">
        <v>110</v>
      </c>
      <c r="H249" s="51">
        <v>17.24</v>
      </c>
      <c r="I249" s="51" t="s">
        <v>110</v>
      </c>
      <c r="J249" s="51"/>
      <c r="K249" s="51"/>
      <c r="L249" s="51"/>
      <c r="M249" s="51">
        <f t="shared" si="18"/>
        <v>17.24</v>
      </c>
      <c r="N249" s="52" t="str">
        <f>IF(M249&gt;=46,"КМС",IF(M249&gt;=39,"1р",IF(M249&gt;=32,"2р",IF(M249&gt;=25,"3р",IF(M249&gt;22,"1юн.",IF(M249&gt;19,"2юн.",IF(M249&gt;16,"3юн.",IF(M249&lt;16,"б/р"))))))))</f>
        <v>3юн.</v>
      </c>
      <c r="O249" s="69">
        <v>4</v>
      </c>
      <c r="P249" s="60" t="s">
        <v>428</v>
      </c>
    </row>
    <row r="250" spans="1:16" ht="15.75" customHeight="1">
      <c r="A250" s="45">
        <v>12</v>
      </c>
      <c r="B250" s="46">
        <v>264</v>
      </c>
      <c r="C250" s="65" t="s">
        <v>447</v>
      </c>
      <c r="D250" s="66" t="s">
        <v>448</v>
      </c>
      <c r="E250" s="67" t="s">
        <v>248</v>
      </c>
      <c r="F250" s="68" t="s">
        <v>138</v>
      </c>
      <c r="G250" s="51" t="s">
        <v>110</v>
      </c>
      <c r="H250" s="51" t="s">
        <v>110</v>
      </c>
      <c r="I250" s="51">
        <v>15.24</v>
      </c>
      <c r="J250" s="51"/>
      <c r="K250" s="51"/>
      <c r="L250" s="51"/>
      <c r="M250" s="51">
        <f t="shared" si="18"/>
        <v>15.24</v>
      </c>
      <c r="N250" s="52" t="str">
        <f>IF(M250&gt;=46,"КМС",IF(M250&gt;=39,"1р",IF(M250&gt;=32,"2р",IF(M250&gt;=25,"3р",IF(M250&gt;22,"1юн.",IF(M250&gt;19,"2юн.",IF(M250&gt;16,"3юн.",IF(M250&lt;16,"б/р"))))))))</f>
        <v>б/р</v>
      </c>
      <c r="O250" s="69">
        <v>2</v>
      </c>
      <c r="P250" s="60" t="s">
        <v>449</v>
      </c>
    </row>
    <row r="251" spans="1:16" ht="15.75" customHeight="1" thickBot="1">
      <c r="A251" s="45"/>
      <c r="B251" s="46">
        <v>10</v>
      </c>
      <c r="C251" s="65" t="s">
        <v>450</v>
      </c>
      <c r="D251" s="66">
        <v>36250</v>
      </c>
      <c r="E251" s="67" t="s">
        <v>108</v>
      </c>
      <c r="F251" s="68" t="s">
        <v>122</v>
      </c>
      <c r="G251" s="51">
        <v>27.35</v>
      </c>
      <c r="H251" s="51">
        <v>30.23</v>
      </c>
      <c r="I251" s="51">
        <v>29.91</v>
      </c>
      <c r="J251" s="51"/>
      <c r="K251" s="51"/>
      <c r="L251" s="51"/>
      <c r="M251" s="51">
        <f t="shared" si="18"/>
        <v>30.23</v>
      </c>
      <c r="N251" s="52">
        <v>3</v>
      </c>
      <c r="O251" s="69" t="s">
        <v>175</v>
      </c>
      <c r="P251" s="60" t="s">
        <v>451</v>
      </c>
    </row>
    <row r="252" spans="1:16" ht="15.75" customHeight="1" thickBot="1">
      <c r="A252" s="39" t="s">
        <v>452</v>
      </c>
      <c r="B252" s="40"/>
      <c r="C252" s="40"/>
      <c r="D252" s="41"/>
      <c r="E252" s="42"/>
      <c r="F252" s="40"/>
      <c r="G252" s="43"/>
      <c r="H252" s="43"/>
      <c r="I252" s="43"/>
      <c r="J252" s="43"/>
      <c r="K252" s="43"/>
      <c r="L252" s="43"/>
      <c r="M252" s="43"/>
      <c r="N252" s="40"/>
      <c r="O252" s="40"/>
      <c r="P252" s="44"/>
    </row>
    <row r="253" spans="1:16" ht="15.75" customHeight="1">
      <c r="A253" s="45">
        <f>RANK(M253,$M$253:$M$256)</f>
        <v>1</v>
      </c>
      <c r="B253" s="46"/>
      <c r="C253" s="65" t="s">
        <v>453</v>
      </c>
      <c r="D253" s="66">
        <v>34689</v>
      </c>
      <c r="E253" s="67" t="s">
        <v>108</v>
      </c>
      <c r="F253" s="68" t="s">
        <v>109</v>
      </c>
      <c r="G253" s="51" t="s">
        <v>110</v>
      </c>
      <c r="H253" s="51">
        <v>54.6</v>
      </c>
      <c r="I253" s="51" t="s">
        <v>110</v>
      </c>
      <c r="J253" s="51"/>
      <c r="K253" s="51">
        <v>54.01</v>
      </c>
      <c r="L253" s="51">
        <v>52.75</v>
      </c>
      <c r="M253" s="51">
        <f>MAX(G253:L253)</f>
        <v>54.6</v>
      </c>
      <c r="N253" s="52" t="s">
        <v>454</v>
      </c>
      <c r="O253" s="69" t="s">
        <v>199</v>
      </c>
      <c r="P253" s="71" t="s">
        <v>455</v>
      </c>
    </row>
    <row r="254" spans="1:16" ht="15.75" customHeight="1">
      <c r="A254" s="45">
        <f>RANK(M254,$M$253:$M$256)</f>
        <v>2</v>
      </c>
      <c r="B254" s="46"/>
      <c r="C254" s="65" t="s">
        <v>456</v>
      </c>
      <c r="D254" s="66"/>
      <c r="E254" s="67" t="s">
        <v>108</v>
      </c>
      <c r="F254" s="68"/>
      <c r="G254" s="51">
        <v>50.19</v>
      </c>
      <c r="H254" s="51" t="s">
        <v>110</v>
      </c>
      <c r="I254" s="51" t="s">
        <v>110</v>
      </c>
      <c r="J254" s="51" t="s">
        <v>110</v>
      </c>
      <c r="K254" s="51" t="s">
        <v>110</v>
      </c>
      <c r="L254" s="51" t="s">
        <v>110</v>
      </c>
      <c r="M254" s="51">
        <f>MAX(G254:L254)</f>
        <v>50.19</v>
      </c>
      <c r="N254" s="52" t="s">
        <v>203</v>
      </c>
      <c r="O254" s="69" t="s">
        <v>199</v>
      </c>
      <c r="P254" s="71" t="s">
        <v>256</v>
      </c>
    </row>
    <row r="255" spans="1:16" ht="15.75" customHeight="1">
      <c r="A255" s="45">
        <f>RANK(M255,$M$253:$M$256)</f>
        <v>3</v>
      </c>
      <c r="B255" s="46"/>
      <c r="C255" s="65" t="s">
        <v>457</v>
      </c>
      <c r="D255" s="66"/>
      <c r="E255" s="67" t="s">
        <v>108</v>
      </c>
      <c r="F255" s="68"/>
      <c r="G255" s="51" t="s">
        <v>110</v>
      </c>
      <c r="H255" s="51" t="s">
        <v>110</v>
      </c>
      <c r="I255" s="51">
        <v>46.9</v>
      </c>
      <c r="J255" s="51" t="s">
        <v>110</v>
      </c>
      <c r="K255" s="51" t="s">
        <v>110</v>
      </c>
      <c r="L255" s="51" t="s">
        <v>123</v>
      </c>
      <c r="M255" s="51">
        <f>MAX(G255:L255)</f>
        <v>46.9</v>
      </c>
      <c r="N255" s="52">
        <v>1</v>
      </c>
      <c r="O255" s="69"/>
      <c r="P255" s="71" t="s">
        <v>458</v>
      </c>
    </row>
    <row r="256" spans="1:16" ht="15.75" customHeight="1" thickBot="1">
      <c r="A256" s="45"/>
      <c r="B256" s="46">
        <v>206</v>
      </c>
      <c r="C256" s="65" t="s">
        <v>459</v>
      </c>
      <c r="D256" s="66">
        <v>34036</v>
      </c>
      <c r="E256" s="67" t="s">
        <v>163</v>
      </c>
      <c r="F256" s="68" t="s">
        <v>109</v>
      </c>
      <c r="G256" s="51"/>
      <c r="H256" s="51"/>
      <c r="I256" s="51"/>
      <c r="J256" s="51"/>
      <c r="K256" s="51"/>
      <c r="L256" s="51"/>
      <c r="M256" s="51" t="s">
        <v>207</v>
      </c>
      <c r="N256" s="52"/>
      <c r="O256" s="69" t="s">
        <v>199</v>
      </c>
      <c r="P256" s="71" t="s">
        <v>460</v>
      </c>
    </row>
    <row r="257" spans="1:16" ht="15.75" customHeight="1" thickBot="1">
      <c r="A257" s="39" t="s">
        <v>461</v>
      </c>
      <c r="B257" s="40"/>
      <c r="C257" s="40"/>
      <c r="D257" s="41"/>
      <c r="E257" s="42"/>
      <c r="F257" s="40"/>
      <c r="G257" s="43"/>
      <c r="H257" s="43"/>
      <c r="I257" s="43"/>
      <c r="J257" s="43"/>
      <c r="K257" s="43"/>
      <c r="L257" s="43"/>
      <c r="M257" s="43"/>
      <c r="N257" s="40"/>
      <c r="O257" s="40"/>
      <c r="P257" s="44"/>
    </row>
    <row r="258" spans="1:16" ht="15.75" customHeight="1">
      <c r="A258" s="45">
        <f>RANK(M258,$M$258:$M$269)</f>
        <v>1</v>
      </c>
      <c r="B258" s="46">
        <v>3</v>
      </c>
      <c r="C258" s="65" t="s">
        <v>406</v>
      </c>
      <c r="D258" s="66">
        <v>35255</v>
      </c>
      <c r="E258" s="67" t="s">
        <v>255</v>
      </c>
      <c r="F258" s="68" t="s">
        <v>122</v>
      </c>
      <c r="G258" s="51">
        <v>56.88</v>
      </c>
      <c r="H258" s="51">
        <v>58.65</v>
      </c>
      <c r="I258" s="51">
        <v>59.37</v>
      </c>
      <c r="J258" s="51" t="s">
        <v>110</v>
      </c>
      <c r="K258" s="51">
        <v>61.47</v>
      </c>
      <c r="L258" s="51" t="s">
        <v>110</v>
      </c>
      <c r="M258" s="51">
        <f aca="true" t="shared" si="19" ref="M258:M263">MAX(G258:L258)</f>
        <v>61.47</v>
      </c>
      <c r="N258" s="52" t="s">
        <v>203</v>
      </c>
      <c r="O258" s="69">
        <v>27</v>
      </c>
      <c r="P258" s="60" t="s">
        <v>462</v>
      </c>
    </row>
    <row r="259" spans="1:16" ht="15.75" customHeight="1">
      <c r="A259" s="45">
        <v>2</v>
      </c>
      <c r="B259" s="46">
        <v>4</v>
      </c>
      <c r="C259" s="65" t="s">
        <v>444</v>
      </c>
      <c r="D259" s="66" t="s">
        <v>445</v>
      </c>
      <c r="E259" s="67" t="s">
        <v>108</v>
      </c>
      <c r="F259" s="68" t="s">
        <v>109</v>
      </c>
      <c r="G259" s="51">
        <v>56.1</v>
      </c>
      <c r="H259" s="51">
        <v>55.13</v>
      </c>
      <c r="I259" s="51">
        <v>56.67</v>
      </c>
      <c r="J259" s="51" t="s">
        <v>110</v>
      </c>
      <c r="K259" s="51">
        <v>58.56</v>
      </c>
      <c r="L259" s="51">
        <v>59.38</v>
      </c>
      <c r="M259" s="51">
        <f t="shared" si="19"/>
        <v>59.38</v>
      </c>
      <c r="N259" s="52" t="s">
        <v>203</v>
      </c>
      <c r="O259" s="69">
        <v>24</v>
      </c>
      <c r="P259" s="60" t="s">
        <v>446</v>
      </c>
    </row>
    <row r="260" spans="1:16" ht="15.75" customHeight="1">
      <c r="A260" s="45">
        <v>3</v>
      </c>
      <c r="B260" s="46">
        <v>603</v>
      </c>
      <c r="C260" s="65" t="s">
        <v>463</v>
      </c>
      <c r="D260" s="66">
        <v>35222</v>
      </c>
      <c r="E260" s="67" t="s">
        <v>108</v>
      </c>
      <c r="F260" s="68" t="s">
        <v>464</v>
      </c>
      <c r="G260" s="51" t="s">
        <v>110</v>
      </c>
      <c r="H260" s="51" t="s">
        <v>110</v>
      </c>
      <c r="I260" s="51" t="s">
        <v>110</v>
      </c>
      <c r="J260" s="51" t="s">
        <v>110</v>
      </c>
      <c r="K260" s="51">
        <v>51.86</v>
      </c>
      <c r="L260" s="51" t="s">
        <v>110</v>
      </c>
      <c r="M260" s="51">
        <f t="shared" si="19"/>
        <v>51.86</v>
      </c>
      <c r="N260" s="52">
        <v>1</v>
      </c>
      <c r="O260" s="69" t="s">
        <v>220</v>
      </c>
      <c r="P260" s="60" t="s">
        <v>465</v>
      </c>
    </row>
    <row r="261" spans="1:16" ht="15.75" customHeight="1">
      <c r="A261" s="45">
        <v>4</v>
      </c>
      <c r="B261" s="46"/>
      <c r="C261" s="65" t="s">
        <v>466</v>
      </c>
      <c r="D261" s="66">
        <v>34793</v>
      </c>
      <c r="E261" s="67" t="s">
        <v>255</v>
      </c>
      <c r="F261" s="68" t="s">
        <v>109</v>
      </c>
      <c r="G261" s="51" t="s">
        <v>110</v>
      </c>
      <c r="H261" s="51" t="s">
        <v>110</v>
      </c>
      <c r="I261" s="51" t="s">
        <v>110</v>
      </c>
      <c r="J261" s="51">
        <v>51.52</v>
      </c>
      <c r="K261" s="51" t="s">
        <v>110</v>
      </c>
      <c r="L261" s="51" t="s">
        <v>110</v>
      </c>
      <c r="M261" s="51">
        <f t="shared" si="19"/>
        <v>51.52</v>
      </c>
      <c r="N261" s="52">
        <v>1</v>
      </c>
      <c r="O261" s="69" t="s">
        <v>220</v>
      </c>
      <c r="P261" s="60" t="s">
        <v>467</v>
      </c>
    </row>
    <row r="262" spans="1:16" ht="15.75" customHeight="1">
      <c r="A262" s="45">
        <v>5</v>
      </c>
      <c r="B262" s="46">
        <v>264</v>
      </c>
      <c r="C262" s="65" t="s">
        <v>447</v>
      </c>
      <c r="D262" s="66" t="s">
        <v>448</v>
      </c>
      <c r="E262" s="67" t="s">
        <v>248</v>
      </c>
      <c r="F262" s="68" t="s">
        <v>138</v>
      </c>
      <c r="G262" s="51" t="s">
        <v>110</v>
      </c>
      <c r="H262" s="51" t="s">
        <v>110</v>
      </c>
      <c r="I262" s="51">
        <v>39.19</v>
      </c>
      <c r="J262" s="51" t="s">
        <v>110</v>
      </c>
      <c r="K262" s="51" t="s">
        <v>110</v>
      </c>
      <c r="L262" s="51" t="s">
        <v>110</v>
      </c>
      <c r="M262" s="51">
        <f t="shared" si="19"/>
        <v>39.19</v>
      </c>
      <c r="N262" s="52">
        <v>2</v>
      </c>
      <c r="O262" s="69">
        <v>21</v>
      </c>
      <c r="P262" s="60" t="s">
        <v>449</v>
      </c>
    </row>
    <row r="263" spans="1:16" ht="15.75" customHeight="1">
      <c r="A263" s="45">
        <v>6</v>
      </c>
      <c r="B263" s="46">
        <v>502</v>
      </c>
      <c r="C263" s="65" t="s">
        <v>441</v>
      </c>
      <c r="D263" s="66" t="s">
        <v>468</v>
      </c>
      <c r="E263" s="67" t="s">
        <v>152</v>
      </c>
      <c r="F263" s="68" t="s">
        <v>122</v>
      </c>
      <c r="G263" s="51" t="s">
        <v>110</v>
      </c>
      <c r="H263" s="51" t="s">
        <v>110</v>
      </c>
      <c r="I263" s="51" t="s">
        <v>110</v>
      </c>
      <c r="J263" s="51" t="s">
        <v>110</v>
      </c>
      <c r="K263" s="51">
        <v>36.76</v>
      </c>
      <c r="L263" s="51" t="s">
        <v>110</v>
      </c>
      <c r="M263" s="51">
        <f t="shared" si="19"/>
        <v>36.76</v>
      </c>
      <c r="N263" s="52">
        <v>3</v>
      </c>
      <c r="O263" s="69">
        <v>18</v>
      </c>
      <c r="P263" s="60" t="s">
        <v>229</v>
      </c>
    </row>
    <row r="264" spans="1:16" ht="15.75" customHeight="1">
      <c r="A264" s="45">
        <v>7</v>
      </c>
      <c r="B264" s="46"/>
      <c r="C264" s="65" t="s">
        <v>469</v>
      </c>
      <c r="D264" s="66">
        <v>35397</v>
      </c>
      <c r="E264" s="67" t="s">
        <v>141</v>
      </c>
      <c r="F264" s="68" t="s">
        <v>133</v>
      </c>
      <c r="G264" s="51"/>
      <c r="H264" s="51"/>
      <c r="I264" s="51"/>
      <c r="J264" s="51"/>
      <c r="K264" s="51"/>
      <c r="L264" s="51"/>
      <c r="M264" s="51" t="s">
        <v>207</v>
      </c>
      <c r="N264" s="52" t="str">
        <f>IF(L264&gt;=54,"МС",IF(L264&gt;=49,"КМС",IF(L264&gt;=42,"1",IF(L264&gt;=37,"2",IF(L264&gt;=31,"3",IF(L264&gt;=28,"1юн.",IF(L264&gt;=21,"2юн.",IF(L264&lt;21,"б/р",))))))))</f>
        <v>б/р</v>
      </c>
      <c r="O264" s="69">
        <v>16</v>
      </c>
      <c r="P264" s="60" t="s">
        <v>470</v>
      </c>
    </row>
    <row r="265" spans="1:16" ht="15.75" customHeight="1">
      <c r="A265" s="45">
        <v>8</v>
      </c>
      <c r="B265" s="46">
        <v>508</v>
      </c>
      <c r="C265" s="65" t="s">
        <v>433</v>
      </c>
      <c r="D265" s="66" t="s">
        <v>471</v>
      </c>
      <c r="E265" s="67" t="s">
        <v>152</v>
      </c>
      <c r="F265" s="68" t="s">
        <v>109</v>
      </c>
      <c r="G265" s="51"/>
      <c r="H265" s="51"/>
      <c r="I265" s="51"/>
      <c r="J265" s="51"/>
      <c r="K265" s="51"/>
      <c r="L265" s="51"/>
      <c r="M265" s="51" t="s">
        <v>207</v>
      </c>
      <c r="N265" s="52" t="str">
        <f>IF(L265&gt;=54,"МС",IF(L265&gt;=49,"КМС",IF(L265&gt;=42,"1",IF(L265&gt;=37,"2",IF(L265&gt;=31,"3",IF(L265&gt;=28,"1юн.",IF(L265&gt;=21,"2юн.",IF(L265&lt;21,"б/р",))))))))</f>
        <v>б/р</v>
      </c>
      <c r="O265" s="69">
        <v>14</v>
      </c>
      <c r="P265" s="60" t="s">
        <v>434</v>
      </c>
    </row>
    <row r="266" spans="1:16" ht="15.75" customHeight="1">
      <c r="A266" s="45"/>
      <c r="B266" s="46">
        <v>234</v>
      </c>
      <c r="C266" s="65" t="s">
        <v>472</v>
      </c>
      <c r="D266" s="66">
        <v>35354</v>
      </c>
      <c r="E266" s="67" t="s">
        <v>255</v>
      </c>
      <c r="F266" s="68" t="s">
        <v>109</v>
      </c>
      <c r="G266" s="51">
        <v>57.39</v>
      </c>
      <c r="H266" s="51">
        <v>60.18</v>
      </c>
      <c r="I266" s="51">
        <v>54.53</v>
      </c>
      <c r="J266" s="51"/>
      <c r="K266" s="51"/>
      <c r="L266" s="51"/>
      <c r="M266" s="51">
        <f>MAX(G266:L266)</f>
        <v>60.18</v>
      </c>
      <c r="N266" s="52" t="s">
        <v>203</v>
      </c>
      <c r="O266" s="69" t="s">
        <v>175</v>
      </c>
      <c r="P266" s="60" t="s">
        <v>325</v>
      </c>
    </row>
    <row r="267" spans="1:16" ht="15.75" customHeight="1">
      <c r="A267" s="45"/>
      <c r="B267" s="46">
        <v>616</v>
      </c>
      <c r="C267" s="65" t="s">
        <v>473</v>
      </c>
      <c r="D267" s="66">
        <v>35276</v>
      </c>
      <c r="E267" s="67" t="s">
        <v>108</v>
      </c>
      <c r="F267" s="68" t="s">
        <v>464</v>
      </c>
      <c r="G267" s="51">
        <v>47.6</v>
      </c>
      <c r="H267" s="51" t="s">
        <v>110</v>
      </c>
      <c r="I267" s="51">
        <v>48.12</v>
      </c>
      <c r="J267" s="51"/>
      <c r="K267" s="51"/>
      <c r="L267" s="51"/>
      <c r="M267" s="51">
        <f>MAX(G267:L267)</f>
        <v>48.12</v>
      </c>
      <c r="N267" s="52">
        <v>1</v>
      </c>
      <c r="O267" s="69" t="s">
        <v>175</v>
      </c>
      <c r="P267" s="60" t="s">
        <v>465</v>
      </c>
    </row>
    <row r="268" spans="1:16" ht="15.75" customHeight="1">
      <c r="A268" s="45"/>
      <c r="B268" s="46"/>
      <c r="C268" s="65" t="s">
        <v>474</v>
      </c>
      <c r="D268" s="66"/>
      <c r="E268" s="67" t="s">
        <v>108</v>
      </c>
      <c r="F268" s="68" t="s">
        <v>182</v>
      </c>
      <c r="G268" s="51">
        <v>40.6</v>
      </c>
      <c r="H268" s="51">
        <v>40.35</v>
      </c>
      <c r="I268" s="51" t="s">
        <v>110</v>
      </c>
      <c r="J268" s="51"/>
      <c r="K268" s="51"/>
      <c r="L268" s="51"/>
      <c r="M268" s="51">
        <f>MAX(G268:L268)</f>
        <v>40.6</v>
      </c>
      <c r="N268" s="52">
        <v>2</v>
      </c>
      <c r="O268" s="69" t="s">
        <v>175</v>
      </c>
      <c r="P268" s="60" t="s">
        <v>256</v>
      </c>
    </row>
    <row r="269" spans="1:16" ht="15.75" customHeight="1">
      <c r="A269" s="45"/>
      <c r="B269" s="46"/>
      <c r="C269" s="65" t="s">
        <v>475</v>
      </c>
      <c r="D269" s="66">
        <v>35536</v>
      </c>
      <c r="E269" s="67" t="s">
        <v>255</v>
      </c>
      <c r="F269" s="68" t="s">
        <v>182</v>
      </c>
      <c r="G269" s="51">
        <v>38.38</v>
      </c>
      <c r="H269" s="51" t="s">
        <v>110</v>
      </c>
      <c r="I269" s="51">
        <v>38.91</v>
      </c>
      <c r="J269" s="51"/>
      <c r="K269" s="51"/>
      <c r="L269" s="51"/>
      <c r="M269" s="51">
        <f>MAX(G269:L269)</f>
        <v>38.91</v>
      </c>
      <c r="N269" s="52">
        <v>2</v>
      </c>
      <c r="O269" s="69" t="s">
        <v>175</v>
      </c>
      <c r="P269" s="60" t="s">
        <v>256</v>
      </c>
    </row>
  </sheetData>
  <sheetProtection/>
  <mergeCells count="11">
    <mergeCell ref="F2:F3"/>
    <mergeCell ref="A2:A3"/>
    <mergeCell ref="B2:B3"/>
    <mergeCell ref="C2:C3"/>
    <mergeCell ref="D2:D3"/>
    <mergeCell ref="E2:E3"/>
    <mergeCell ref="G2:L2"/>
    <mergeCell ref="M2:M3"/>
    <mergeCell ref="N2:N3"/>
    <mergeCell ref="O2:O3"/>
    <mergeCell ref="P2:P3"/>
  </mergeCells>
  <printOptions horizontalCentered="1"/>
  <pageMargins left="0.31496062992125984" right="0.11811023622047245" top="0.35433070866141736" bottom="0.35433070866141736" header="0.11811023622047245" footer="0.11811023622047245"/>
  <pageSetup horizontalDpi="600" verticalDpi="600" orientation="portrait" paperSize="9" scale="78" r:id="rId1"/>
  <rowBreaks count="5" manualBreakCount="5">
    <brk id="30" max="15" man="1"/>
    <brk id="87" max="15" man="1"/>
    <brk id="169" max="15" man="1"/>
    <brk id="233" max="15" man="1"/>
    <brk id="25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435"/>
  <sheetViews>
    <sheetView view="pageBreakPreview" zoomScale="70" zoomScaleSheetLayoutView="70" zoomScalePageLayoutView="0" workbookViewId="0" topLeftCell="A393">
      <selection activeCell="V55" sqref="V55"/>
    </sheetView>
  </sheetViews>
  <sheetFormatPr defaultColWidth="9.140625" defaultRowHeight="15"/>
  <cols>
    <col min="1" max="1" width="4.8515625" style="218" customWidth="1"/>
    <col min="2" max="2" width="6.00390625" style="218" customWidth="1"/>
    <col min="3" max="3" width="25.7109375" style="218" customWidth="1"/>
    <col min="4" max="4" width="12.140625" style="219" customWidth="1"/>
    <col min="5" max="5" width="15.28125" style="218" customWidth="1"/>
    <col min="6" max="6" width="13.00390625" style="218" customWidth="1"/>
    <col min="7" max="7" width="8.7109375" style="220" customWidth="1"/>
    <col min="8" max="8" width="7.7109375" style="220" customWidth="1"/>
    <col min="9" max="9" width="6.7109375" style="218" customWidth="1"/>
    <col min="10" max="10" width="5.28125" style="218" customWidth="1"/>
    <col min="11" max="11" width="31.421875" style="218" customWidth="1"/>
    <col min="14" max="14" width="13.8515625" style="0" customWidth="1"/>
  </cols>
  <sheetData>
    <row r="1" spans="1:11" ht="16.5">
      <c r="A1" s="75"/>
      <c r="B1" s="75"/>
      <c r="C1" s="75"/>
      <c r="D1" s="76"/>
      <c r="E1" s="75"/>
      <c r="F1" s="77"/>
      <c r="G1" s="78"/>
      <c r="H1" s="79"/>
      <c r="I1" s="80"/>
      <c r="J1" s="75"/>
      <c r="K1" s="75"/>
    </row>
    <row r="2" spans="1:11" ht="63" customHeight="1">
      <c r="A2" s="480" t="s">
        <v>476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ht="17.25" thickBot="1">
      <c r="A3" s="481" t="s">
        <v>477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1" ht="15">
      <c r="A4" s="482" t="s">
        <v>96</v>
      </c>
      <c r="B4" s="484" t="s">
        <v>97</v>
      </c>
      <c r="C4" s="486" t="s">
        <v>98</v>
      </c>
      <c r="D4" s="488" t="s">
        <v>478</v>
      </c>
      <c r="E4" s="490" t="s">
        <v>479</v>
      </c>
      <c r="F4" s="492" t="s">
        <v>480</v>
      </c>
      <c r="G4" s="494" t="s">
        <v>481</v>
      </c>
      <c r="H4" s="494" t="s">
        <v>482</v>
      </c>
      <c r="I4" s="471" t="s">
        <v>104</v>
      </c>
      <c r="J4" s="473" t="s">
        <v>6</v>
      </c>
      <c r="K4" s="475" t="s">
        <v>105</v>
      </c>
    </row>
    <row r="5" spans="1:11" ht="48.75" customHeight="1" thickBot="1">
      <c r="A5" s="483"/>
      <c r="B5" s="485"/>
      <c r="C5" s="487"/>
      <c r="D5" s="489"/>
      <c r="E5" s="491"/>
      <c r="F5" s="493"/>
      <c r="G5" s="495"/>
      <c r="H5" s="495"/>
      <c r="I5" s="472"/>
      <c r="J5" s="474"/>
      <c r="K5" s="476"/>
    </row>
    <row r="6" spans="1:23" ht="29.25" thickBot="1">
      <c r="A6" s="477" t="s">
        <v>483</v>
      </c>
      <c r="B6" s="478"/>
      <c r="C6" s="478"/>
      <c r="D6" s="478"/>
      <c r="E6" s="478"/>
      <c r="F6" s="478"/>
      <c r="G6" s="478"/>
      <c r="H6" s="478"/>
      <c r="I6" s="478"/>
      <c r="J6" s="478"/>
      <c r="K6" s="479"/>
      <c r="M6" s="81" t="s">
        <v>484</v>
      </c>
      <c r="N6" s="82"/>
      <c r="O6" s="83" t="s">
        <v>485</v>
      </c>
      <c r="P6" s="83" t="s">
        <v>486</v>
      </c>
      <c r="Q6" s="83" t="s">
        <v>487</v>
      </c>
      <c r="R6" s="83" t="s">
        <v>488</v>
      </c>
      <c r="S6" s="83" t="s">
        <v>489</v>
      </c>
      <c r="T6" s="83" t="s">
        <v>490</v>
      </c>
      <c r="U6" s="83" t="s">
        <v>491</v>
      </c>
      <c r="V6" s="83" t="s">
        <v>492</v>
      </c>
      <c r="W6" s="83" t="s">
        <v>493</v>
      </c>
    </row>
    <row r="7" spans="1:23" ht="17.25" thickBot="1">
      <c r="A7" s="438" t="s">
        <v>494</v>
      </c>
      <c r="B7" s="439"/>
      <c r="C7" s="439"/>
      <c r="D7" s="439"/>
      <c r="E7" s="439"/>
      <c r="F7" s="439"/>
      <c r="G7" s="439"/>
      <c r="H7" s="439"/>
      <c r="I7" s="439"/>
      <c r="J7" s="439"/>
      <c r="K7" s="440"/>
      <c r="M7" s="84" t="s">
        <v>495</v>
      </c>
      <c r="N7" s="85" t="s">
        <v>496</v>
      </c>
      <c r="O7" s="86" t="s">
        <v>497</v>
      </c>
      <c r="P7" s="86">
        <v>6.6</v>
      </c>
      <c r="Q7" s="86">
        <v>6.8</v>
      </c>
      <c r="R7" s="86">
        <v>7.1</v>
      </c>
      <c r="S7" s="86">
        <v>7.4</v>
      </c>
      <c r="T7" s="86">
        <v>7.8</v>
      </c>
      <c r="U7" s="86">
        <v>8.2</v>
      </c>
      <c r="V7" s="86">
        <v>8.7</v>
      </c>
      <c r="W7" s="86">
        <v>9.3</v>
      </c>
    </row>
    <row r="8" spans="1:11" ht="16.5">
      <c r="A8" s="87">
        <v>1</v>
      </c>
      <c r="B8" s="88">
        <v>226</v>
      </c>
      <c r="C8" s="89" t="s">
        <v>498</v>
      </c>
      <c r="D8" s="90">
        <v>34167</v>
      </c>
      <c r="E8" s="91" t="s">
        <v>141</v>
      </c>
      <c r="F8" s="91" t="s">
        <v>109</v>
      </c>
      <c r="G8" s="92">
        <v>11.75</v>
      </c>
      <c r="H8" s="93">
        <v>11.51</v>
      </c>
      <c r="I8" s="94">
        <v>2</v>
      </c>
      <c r="J8" s="95"/>
      <c r="K8" s="96" t="s">
        <v>499</v>
      </c>
    </row>
    <row r="9" spans="1:11" ht="16.5">
      <c r="A9" s="97">
        <v>2</v>
      </c>
      <c r="B9" s="98">
        <v>212</v>
      </c>
      <c r="C9" s="99" t="s">
        <v>500</v>
      </c>
      <c r="D9" s="100" t="s">
        <v>501</v>
      </c>
      <c r="E9" s="101" t="s">
        <v>108</v>
      </c>
      <c r="F9" s="102" t="s">
        <v>182</v>
      </c>
      <c r="G9" s="103">
        <v>12.36</v>
      </c>
      <c r="H9" s="103">
        <v>12.25</v>
      </c>
      <c r="I9" s="104">
        <v>3</v>
      </c>
      <c r="J9" s="105"/>
      <c r="K9" s="106" t="s">
        <v>115</v>
      </c>
    </row>
    <row r="10" spans="1:15" ht="16.5">
      <c r="A10" s="97">
        <v>3</v>
      </c>
      <c r="B10" s="98">
        <v>29</v>
      </c>
      <c r="C10" s="99" t="s">
        <v>502</v>
      </c>
      <c r="D10" s="100">
        <v>34624</v>
      </c>
      <c r="E10" s="101" t="s">
        <v>108</v>
      </c>
      <c r="F10" s="102" t="s">
        <v>122</v>
      </c>
      <c r="G10" s="107">
        <v>12.46</v>
      </c>
      <c r="H10" s="107">
        <v>12.43</v>
      </c>
      <c r="I10" s="104">
        <v>3</v>
      </c>
      <c r="J10" s="105"/>
      <c r="K10" s="106" t="s">
        <v>314</v>
      </c>
      <c r="M10" s="108" t="s">
        <v>207</v>
      </c>
      <c r="N10" s="109" t="s">
        <v>208</v>
      </c>
      <c r="O10" s="109"/>
    </row>
    <row r="11" spans="1:15" ht="16.5">
      <c r="A11" s="97"/>
      <c r="B11" s="98">
        <v>213</v>
      </c>
      <c r="C11" s="99" t="s">
        <v>503</v>
      </c>
      <c r="D11" s="100">
        <v>33856</v>
      </c>
      <c r="E11" s="101" t="s">
        <v>128</v>
      </c>
      <c r="F11" s="101" t="s">
        <v>109</v>
      </c>
      <c r="G11" s="107" t="s">
        <v>207</v>
      </c>
      <c r="H11" s="110"/>
      <c r="I11" s="104"/>
      <c r="J11" s="105"/>
      <c r="K11" s="106" t="s">
        <v>504</v>
      </c>
      <c r="M11" s="108" t="s">
        <v>198</v>
      </c>
      <c r="N11" s="109" t="s">
        <v>209</v>
      </c>
      <c r="O11" s="109"/>
    </row>
    <row r="12" spans="1:15" ht="16.5">
      <c r="A12" s="97"/>
      <c r="B12" s="98">
        <v>69</v>
      </c>
      <c r="C12" s="99" t="s">
        <v>505</v>
      </c>
      <c r="D12" s="100">
        <v>34582</v>
      </c>
      <c r="E12" s="101" t="s">
        <v>128</v>
      </c>
      <c r="F12" s="101" t="s">
        <v>129</v>
      </c>
      <c r="G12" s="107" t="s">
        <v>404</v>
      </c>
      <c r="H12" s="110"/>
      <c r="I12" s="104"/>
      <c r="J12" s="105"/>
      <c r="K12" s="106" t="s">
        <v>506</v>
      </c>
      <c r="M12" s="108" t="s">
        <v>302</v>
      </c>
      <c r="N12" s="109" t="s">
        <v>401</v>
      </c>
      <c r="O12" s="109"/>
    </row>
    <row r="13" spans="1:15" ht="17.25" thickBot="1">
      <c r="A13" s="97"/>
      <c r="B13" s="98">
        <v>10</v>
      </c>
      <c r="C13" s="99" t="s">
        <v>507</v>
      </c>
      <c r="D13" s="100">
        <v>35448</v>
      </c>
      <c r="E13" s="101" t="s">
        <v>255</v>
      </c>
      <c r="F13" s="101" t="s">
        <v>109</v>
      </c>
      <c r="G13" s="107">
        <v>12.06</v>
      </c>
      <c r="H13" s="110"/>
      <c r="I13" s="104"/>
      <c r="J13" s="105" t="s">
        <v>175</v>
      </c>
      <c r="K13" s="106" t="s">
        <v>508</v>
      </c>
      <c r="M13" s="108" t="s">
        <v>404</v>
      </c>
      <c r="N13" s="109" t="s">
        <v>405</v>
      </c>
      <c r="O13" s="109"/>
    </row>
    <row r="14" spans="1:11" ht="22.5" customHeight="1" thickBot="1">
      <c r="A14" s="477" t="s">
        <v>483</v>
      </c>
      <c r="B14" s="478"/>
      <c r="C14" s="478"/>
      <c r="D14" s="478"/>
      <c r="E14" s="478"/>
      <c r="F14" s="478"/>
      <c r="G14" s="478"/>
      <c r="H14" s="478"/>
      <c r="I14" s="478"/>
      <c r="J14" s="478"/>
      <c r="K14" s="479"/>
    </row>
    <row r="15" spans="1:11" ht="16.5">
      <c r="A15" s="438" t="s">
        <v>509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40"/>
    </row>
    <row r="16" spans="1:11" ht="16.5">
      <c r="A16" s="97">
        <v>1</v>
      </c>
      <c r="B16" s="98">
        <v>505</v>
      </c>
      <c r="C16" s="99" t="s">
        <v>510</v>
      </c>
      <c r="D16" s="100">
        <v>35171</v>
      </c>
      <c r="E16" s="101" t="s">
        <v>152</v>
      </c>
      <c r="F16" s="101" t="s">
        <v>109</v>
      </c>
      <c r="G16" s="107">
        <v>11.59</v>
      </c>
      <c r="H16" s="103">
        <v>11.54</v>
      </c>
      <c r="I16" s="104">
        <v>2</v>
      </c>
      <c r="J16" s="105">
        <v>27</v>
      </c>
      <c r="K16" s="106" t="s">
        <v>511</v>
      </c>
    </row>
    <row r="17" spans="1:11" ht="16.5">
      <c r="A17" s="97">
        <v>2</v>
      </c>
      <c r="B17" s="98">
        <v>223</v>
      </c>
      <c r="C17" s="99" t="s">
        <v>125</v>
      </c>
      <c r="D17" s="100">
        <v>35100</v>
      </c>
      <c r="E17" s="101" t="s">
        <v>108</v>
      </c>
      <c r="F17" s="102" t="s">
        <v>126</v>
      </c>
      <c r="G17" s="107">
        <v>12.14</v>
      </c>
      <c r="H17" s="107">
        <v>11.95</v>
      </c>
      <c r="I17" s="104">
        <v>2</v>
      </c>
      <c r="J17" s="105">
        <v>24</v>
      </c>
      <c r="K17" s="106" t="s">
        <v>115</v>
      </c>
    </row>
    <row r="18" spans="1:11" ht="16.5">
      <c r="A18" s="97">
        <v>3</v>
      </c>
      <c r="B18" s="98">
        <v>8</v>
      </c>
      <c r="C18" s="99" t="s">
        <v>512</v>
      </c>
      <c r="D18" s="100">
        <v>35399</v>
      </c>
      <c r="E18" s="101" t="s">
        <v>108</v>
      </c>
      <c r="F18" s="101" t="s">
        <v>122</v>
      </c>
      <c r="G18" s="107">
        <v>12.06</v>
      </c>
      <c r="H18" s="103">
        <v>12.04</v>
      </c>
      <c r="I18" s="104">
        <v>2</v>
      </c>
      <c r="J18" s="105">
        <v>21</v>
      </c>
      <c r="K18" s="106" t="s">
        <v>513</v>
      </c>
    </row>
    <row r="19" spans="1:11" ht="16.5">
      <c r="A19" s="97">
        <v>4</v>
      </c>
      <c r="B19" s="98">
        <v>119</v>
      </c>
      <c r="C19" s="99" t="s">
        <v>514</v>
      </c>
      <c r="D19" s="100">
        <v>34899</v>
      </c>
      <c r="E19" s="101" t="s">
        <v>117</v>
      </c>
      <c r="F19" s="101" t="s">
        <v>118</v>
      </c>
      <c r="G19" s="107">
        <v>12.5</v>
      </c>
      <c r="H19" s="103">
        <v>12.38</v>
      </c>
      <c r="I19" s="104">
        <v>3</v>
      </c>
      <c r="J19" s="105">
        <v>18</v>
      </c>
      <c r="K19" s="106" t="s">
        <v>515</v>
      </c>
    </row>
    <row r="20" spans="1:11" ht="16.5">
      <c r="A20" s="97">
        <v>5</v>
      </c>
      <c r="B20" s="98">
        <v>866</v>
      </c>
      <c r="C20" s="99" t="s">
        <v>127</v>
      </c>
      <c r="D20" s="100">
        <v>35075</v>
      </c>
      <c r="E20" s="101" t="s">
        <v>154</v>
      </c>
      <c r="F20" s="101" t="s">
        <v>155</v>
      </c>
      <c r="G20" s="107">
        <v>12.6</v>
      </c>
      <c r="H20" s="103">
        <v>12.53</v>
      </c>
      <c r="I20" s="104">
        <v>3</v>
      </c>
      <c r="J20" s="105">
        <v>16</v>
      </c>
      <c r="K20" s="106" t="s">
        <v>156</v>
      </c>
    </row>
    <row r="21" spans="1:11" ht="16.5">
      <c r="A21" s="97">
        <v>6</v>
      </c>
      <c r="B21" s="98">
        <v>258</v>
      </c>
      <c r="C21" s="99" t="s">
        <v>516</v>
      </c>
      <c r="D21" s="100">
        <v>35269</v>
      </c>
      <c r="E21" s="101" t="s">
        <v>248</v>
      </c>
      <c r="F21" s="101" t="s">
        <v>138</v>
      </c>
      <c r="G21" s="107">
        <v>12.64</v>
      </c>
      <c r="H21" s="103">
        <v>12.59</v>
      </c>
      <c r="I21" s="104">
        <v>3</v>
      </c>
      <c r="J21" s="105">
        <v>14</v>
      </c>
      <c r="K21" s="106" t="s">
        <v>517</v>
      </c>
    </row>
    <row r="22" spans="1:11" ht="16.5">
      <c r="A22" s="97">
        <v>7</v>
      </c>
      <c r="B22" s="98">
        <v>915</v>
      </c>
      <c r="C22" s="99" t="s">
        <v>192</v>
      </c>
      <c r="D22" s="100">
        <v>34952</v>
      </c>
      <c r="E22" s="101" t="s">
        <v>189</v>
      </c>
      <c r="F22" s="101" t="s">
        <v>138</v>
      </c>
      <c r="G22" s="107">
        <v>12.84</v>
      </c>
      <c r="H22" s="103">
        <v>12.62</v>
      </c>
      <c r="I22" s="104">
        <v>3</v>
      </c>
      <c r="J22" s="105">
        <v>12</v>
      </c>
      <c r="K22" s="106" t="s">
        <v>193</v>
      </c>
    </row>
    <row r="23" spans="1:11" ht="16.5">
      <c r="A23" s="97">
        <v>8</v>
      </c>
      <c r="B23" s="98">
        <v>823</v>
      </c>
      <c r="C23" s="99" t="s">
        <v>518</v>
      </c>
      <c r="D23" s="100" t="s">
        <v>519</v>
      </c>
      <c r="E23" s="101" t="s">
        <v>177</v>
      </c>
      <c r="F23" s="101" t="s">
        <v>260</v>
      </c>
      <c r="G23" s="107">
        <v>12.61</v>
      </c>
      <c r="H23" s="103">
        <v>12.64</v>
      </c>
      <c r="I23" s="104">
        <v>3</v>
      </c>
      <c r="J23" s="105">
        <v>10</v>
      </c>
      <c r="K23" s="106" t="s">
        <v>520</v>
      </c>
    </row>
    <row r="24" spans="1:11" ht="16.5">
      <c r="A24" s="97">
        <v>9</v>
      </c>
      <c r="B24" s="98">
        <v>529</v>
      </c>
      <c r="C24" s="99" t="s">
        <v>521</v>
      </c>
      <c r="D24" s="100">
        <v>35378</v>
      </c>
      <c r="E24" s="101" t="s">
        <v>152</v>
      </c>
      <c r="F24" s="101" t="s">
        <v>122</v>
      </c>
      <c r="G24" s="107">
        <v>12.84</v>
      </c>
      <c r="H24" s="111"/>
      <c r="I24" s="104">
        <v>3</v>
      </c>
      <c r="J24" s="105">
        <v>8</v>
      </c>
      <c r="K24" s="106" t="s">
        <v>522</v>
      </c>
    </row>
    <row r="25" spans="1:11" ht="16.5">
      <c r="A25" s="97">
        <v>10</v>
      </c>
      <c r="B25" s="98">
        <v>112</v>
      </c>
      <c r="C25" s="99" t="s">
        <v>523</v>
      </c>
      <c r="D25" s="100">
        <v>34788</v>
      </c>
      <c r="E25" s="101" t="s">
        <v>117</v>
      </c>
      <c r="F25" s="101" t="s">
        <v>118</v>
      </c>
      <c r="G25" s="107">
        <v>12.86</v>
      </c>
      <c r="H25" s="111"/>
      <c r="I25" s="104">
        <v>3</v>
      </c>
      <c r="J25" s="105">
        <v>6</v>
      </c>
      <c r="K25" s="106" t="s">
        <v>515</v>
      </c>
    </row>
    <row r="26" spans="1:11" ht="16.5">
      <c r="A26" s="97">
        <v>11</v>
      </c>
      <c r="B26" s="98">
        <v>308</v>
      </c>
      <c r="C26" s="99" t="s">
        <v>524</v>
      </c>
      <c r="D26" s="100" t="s">
        <v>151</v>
      </c>
      <c r="E26" s="101" t="s">
        <v>144</v>
      </c>
      <c r="F26" s="101" t="s">
        <v>138</v>
      </c>
      <c r="G26" s="107">
        <v>12.91</v>
      </c>
      <c r="H26" s="111"/>
      <c r="I26" s="104">
        <v>3</v>
      </c>
      <c r="J26" s="105">
        <v>4</v>
      </c>
      <c r="K26" s="106" t="s">
        <v>525</v>
      </c>
    </row>
    <row r="27" spans="1:11" ht="16.5">
      <c r="A27" s="97">
        <v>12</v>
      </c>
      <c r="B27" s="98">
        <v>373</v>
      </c>
      <c r="C27" s="99" t="s">
        <v>146</v>
      </c>
      <c r="D27" s="100">
        <v>35079</v>
      </c>
      <c r="E27" s="101" t="s">
        <v>88</v>
      </c>
      <c r="F27" s="101" t="s">
        <v>138</v>
      </c>
      <c r="G27" s="107">
        <v>12.96</v>
      </c>
      <c r="H27" s="111"/>
      <c r="I27" s="104" t="s">
        <v>44</v>
      </c>
      <c r="J27" s="105">
        <v>2</v>
      </c>
      <c r="K27" s="106" t="s">
        <v>147</v>
      </c>
    </row>
    <row r="28" spans="1:11" ht="16.5">
      <c r="A28" s="97">
        <v>13</v>
      </c>
      <c r="B28" s="98">
        <v>254</v>
      </c>
      <c r="C28" s="99" t="s">
        <v>526</v>
      </c>
      <c r="D28" s="100">
        <v>35045</v>
      </c>
      <c r="E28" s="101" t="s">
        <v>248</v>
      </c>
      <c r="F28" s="101" t="s">
        <v>138</v>
      </c>
      <c r="G28" s="107">
        <v>13</v>
      </c>
      <c r="H28" s="111"/>
      <c r="I28" s="104" t="s">
        <v>44</v>
      </c>
      <c r="J28" s="105">
        <v>1</v>
      </c>
      <c r="K28" s="106" t="s">
        <v>249</v>
      </c>
    </row>
    <row r="29" spans="1:11" ht="16.5">
      <c r="A29" s="97">
        <v>14</v>
      </c>
      <c r="B29" s="98">
        <v>200</v>
      </c>
      <c r="C29" s="99" t="s">
        <v>527</v>
      </c>
      <c r="D29" s="100">
        <v>34834</v>
      </c>
      <c r="E29" s="101" t="s">
        <v>195</v>
      </c>
      <c r="F29" s="101" t="s">
        <v>126</v>
      </c>
      <c r="G29" s="107">
        <v>13.01</v>
      </c>
      <c r="H29" s="111"/>
      <c r="I29" s="104" t="s">
        <v>44</v>
      </c>
      <c r="J29" s="105">
        <v>1</v>
      </c>
      <c r="K29" s="106" t="s">
        <v>285</v>
      </c>
    </row>
    <row r="30" spans="1:11" ht="16.5">
      <c r="A30" s="97">
        <v>15</v>
      </c>
      <c r="B30" s="98">
        <v>807</v>
      </c>
      <c r="C30" s="99" t="s">
        <v>341</v>
      </c>
      <c r="D30" s="100">
        <v>35141</v>
      </c>
      <c r="E30" s="101" t="s">
        <v>301</v>
      </c>
      <c r="F30" s="101" t="s">
        <v>260</v>
      </c>
      <c r="G30" s="107">
        <v>13.22</v>
      </c>
      <c r="H30" s="111"/>
      <c r="I30" s="104" t="s">
        <v>44</v>
      </c>
      <c r="J30" s="105">
        <v>1</v>
      </c>
      <c r="K30" s="106" t="s">
        <v>303</v>
      </c>
    </row>
    <row r="31" spans="1:11" ht="16.5">
      <c r="A31" s="97">
        <v>16</v>
      </c>
      <c r="B31" s="98">
        <v>271</v>
      </c>
      <c r="C31" s="99" t="s">
        <v>528</v>
      </c>
      <c r="D31" s="100">
        <v>34772</v>
      </c>
      <c r="E31" s="101" t="s">
        <v>248</v>
      </c>
      <c r="F31" s="101" t="s">
        <v>138</v>
      </c>
      <c r="G31" s="107">
        <v>13.42</v>
      </c>
      <c r="H31" s="111"/>
      <c r="I31" s="104" t="s">
        <v>44</v>
      </c>
      <c r="J31" s="105">
        <v>1</v>
      </c>
      <c r="K31" s="106" t="s">
        <v>529</v>
      </c>
    </row>
    <row r="32" spans="1:11" ht="16.5">
      <c r="A32" s="97">
        <v>17</v>
      </c>
      <c r="B32" s="98">
        <v>306</v>
      </c>
      <c r="C32" s="99" t="s">
        <v>166</v>
      </c>
      <c r="D32" s="100" t="s">
        <v>167</v>
      </c>
      <c r="E32" s="101" t="s">
        <v>144</v>
      </c>
      <c r="F32" s="101" t="s">
        <v>138</v>
      </c>
      <c r="G32" s="107">
        <v>13.46</v>
      </c>
      <c r="H32" s="111"/>
      <c r="I32" s="104" t="s">
        <v>44</v>
      </c>
      <c r="J32" s="105">
        <v>1</v>
      </c>
      <c r="K32" s="106" t="s">
        <v>168</v>
      </c>
    </row>
    <row r="33" spans="1:11" ht="16.5">
      <c r="A33" s="97">
        <v>18</v>
      </c>
      <c r="B33" s="98">
        <v>565</v>
      </c>
      <c r="C33" s="99" t="s">
        <v>530</v>
      </c>
      <c r="D33" s="100">
        <v>34891</v>
      </c>
      <c r="E33" s="101" t="s">
        <v>141</v>
      </c>
      <c r="F33" s="101" t="s">
        <v>138</v>
      </c>
      <c r="G33" s="107">
        <v>13.58</v>
      </c>
      <c r="H33" s="111"/>
      <c r="I33" s="104" t="s">
        <v>44</v>
      </c>
      <c r="J33" s="105">
        <v>1</v>
      </c>
      <c r="K33" s="106" t="s">
        <v>142</v>
      </c>
    </row>
    <row r="34" spans="1:11" ht="16.5">
      <c r="A34" s="97">
        <v>19</v>
      </c>
      <c r="B34" s="98">
        <v>454</v>
      </c>
      <c r="C34" s="99" t="s">
        <v>159</v>
      </c>
      <c r="D34" s="100" t="s">
        <v>151</v>
      </c>
      <c r="E34" s="101" t="s">
        <v>160</v>
      </c>
      <c r="F34" s="101" t="s">
        <v>138</v>
      </c>
      <c r="G34" s="107">
        <v>13.75</v>
      </c>
      <c r="H34" s="111"/>
      <c r="I34" s="104" t="s">
        <v>93</v>
      </c>
      <c r="J34" s="105">
        <v>1</v>
      </c>
      <c r="K34" s="106" t="s">
        <v>161</v>
      </c>
    </row>
    <row r="35" spans="1:11" ht="16.5">
      <c r="A35" s="97">
        <v>20</v>
      </c>
      <c r="B35" s="98">
        <v>301</v>
      </c>
      <c r="C35" s="99" t="s">
        <v>172</v>
      </c>
      <c r="D35" s="100" t="s">
        <v>151</v>
      </c>
      <c r="E35" s="101" t="s">
        <v>144</v>
      </c>
      <c r="F35" s="102" t="s">
        <v>138</v>
      </c>
      <c r="G35" s="107">
        <v>14.41</v>
      </c>
      <c r="H35" s="107"/>
      <c r="I35" s="104" t="s">
        <v>93</v>
      </c>
      <c r="J35" s="105">
        <v>1</v>
      </c>
      <c r="K35" s="106" t="s">
        <v>173</v>
      </c>
    </row>
    <row r="36" spans="1:11" ht="16.5">
      <c r="A36" s="97"/>
      <c r="B36" s="98">
        <v>38</v>
      </c>
      <c r="C36" s="99" t="s">
        <v>531</v>
      </c>
      <c r="D36" s="100">
        <v>35310</v>
      </c>
      <c r="E36" s="101" t="s">
        <v>108</v>
      </c>
      <c r="F36" s="101" t="s">
        <v>122</v>
      </c>
      <c r="G36" s="107" t="s">
        <v>207</v>
      </c>
      <c r="H36" s="111"/>
      <c r="I36" s="104"/>
      <c r="J36" s="105" t="s">
        <v>220</v>
      </c>
      <c r="K36" s="106" t="s">
        <v>513</v>
      </c>
    </row>
    <row r="37" spans="1:11" ht="16.5">
      <c r="A37" s="97"/>
      <c r="B37" s="98">
        <v>39</v>
      </c>
      <c r="C37" s="99" t="s">
        <v>532</v>
      </c>
      <c r="D37" s="100">
        <v>35018</v>
      </c>
      <c r="E37" s="101" t="s">
        <v>108</v>
      </c>
      <c r="F37" s="102" t="s">
        <v>122</v>
      </c>
      <c r="G37" s="107" t="s">
        <v>207</v>
      </c>
      <c r="H37" s="107"/>
      <c r="I37" s="104"/>
      <c r="J37" s="105" t="s">
        <v>220</v>
      </c>
      <c r="K37" s="106" t="s">
        <v>513</v>
      </c>
    </row>
    <row r="38" spans="1:11" ht="16.5">
      <c r="A38" s="97"/>
      <c r="B38" s="98">
        <v>455</v>
      </c>
      <c r="C38" s="99" t="s">
        <v>533</v>
      </c>
      <c r="D38" s="100" t="s">
        <v>234</v>
      </c>
      <c r="E38" s="101" t="s">
        <v>160</v>
      </c>
      <c r="F38" s="101" t="s">
        <v>138</v>
      </c>
      <c r="G38" s="107" t="s">
        <v>207</v>
      </c>
      <c r="H38" s="111"/>
      <c r="I38" s="104"/>
      <c r="J38" s="105" t="s">
        <v>199</v>
      </c>
      <c r="K38" s="106" t="s">
        <v>534</v>
      </c>
    </row>
    <row r="39" spans="1:11" ht="16.5">
      <c r="A39" s="97"/>
      <c r="B39" s="98">
        <v>711</v>
      </c>
      <c r="C39" s="99" t="s">
        <v>535</v>
      </c>
      <c r="D39" s="100">
        <v>35318</v>
      </c>
      <c r="E39" s="101" t="s">
        <v>163</v>
      </c>
      <c r="F39" s="101" t="s">
        <v>138</v>
      </c>
      <c r="G39" s="107" t="s">
        <v>207</v>
      </c>
      <c r="H39" s="111"/>
      <c r="I39" s="104"/>
      <c r="J39" s="105" t="s">
        <v>199</v>
      </c>
      <c r="K39" s="106" t="s">
        <v>235</v>
      </c>
    </row>
    <row r="40" spans="1:11" ht="16.5">
      <c r="A40" s="97"/>
      <c r="B40" s="98">
        <v>66</v>
      </c>
      <c r="C40" s="99" t="s">
        <v>536</v>
      </c>
      <c r="D40" s="100" t="s">
        <v>537</v>
      </c>
      <c r="E40" s="101" t="s">
        <v>128</v>
      </c>
      <c r="F40" s="101" t="s">
        <v>109</v>
      </c>
      <c r="G40" s="107" t="s">
        <v>404</v>
      </c>
      <c r="H40" s="111"/>
      <c r="I40" s="104"/>
      <c r="J40" s="105" t="s">
        <v>199</v>
      </c>
      <c r="K40" s="106" t="s">
        <v>538</v>
      </c>
    </row>
    <row r="41" spans="1:11" ht="16.5">
      <c r="A41" s="97"/>
      <c r="B41" s="98">
        <v>32</v>
      </c>
      <c r="C41" s="99" t="s">
        <v>539</v>
      </c>
      <c r="D41" s="100" t="s">
        <v>540</v>
      </c>
      <c r="E41" s="101" t="s">
        <v>108</v>
      </c>
      <c r="F41" s="101" t="s">
        <v>122</v>
      </c>
      <c r="G41" s="107">
        <v>12.85</v>
      </c>
      <c r="H41" s="111"/>
      <c r="I41" s="104">
        <v>3</v>
      </c>
      <c r="J41" s="105" t="s">
        <v>175</v>
      </c>
      <c r="K41" s="106" t="s">
        <v>513</v>
      </c>
    </row>
    <row r="42" spans="1:25" ht="16.5">
      <c r="A42" s="97"/>
      <c r="B42" s="98">
        <v>219</v>
      </c>
      <c r="C42" s="99" t="s">
        <v>541</v>
      </c>
      <c r="D42" s="100" t="s">
        <v>542</v>
      </c>
      <c r="E42" s="101" t="s">
        <v>108</v>
      </c>
      <c r="F42" s="101" t="s">
        <v>182</v>
      </c>
      <c r="G42" s="107">
        <v>12.89</v>
      </c>
      <c r="H42" s="111"/>
      <c r="I42" s="104">
        <v>3</v>
      </c>
      <c r="J42" s="105" t="s">
        <v>175</v>
      </c>
      <c r="K42" s="106" t="s">
        <v>115</v>
      </c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25" ht="16.5">
      <c r="A43" s="97"/>
      <c r="B43" s="98">
        <v>41</v>
      </c>
      <c r="C43" s="99" t="s">
        <v>543</v>
      </c>
      <c r="D43" s="100">
        <v>35730</v>
      </c>
      <c r="E43" s="101" t="s">
        <v>108</v>
      </c>
      <c r="F43" s="101" t="s">
        <v>122</v>
      </c>
      <c r="G43" s="107">
        <v>12.95</v>
      </c>
      <c r="H43" s="111"/>
      <c r="I43" s="104" t="s">
        <v>44</v>
      </c>
      <c r="J43" s="105" t="s">
        <v>175</v>
      </c>
      <c r="K43" s="106" t="s">
        <v>544</v>
      </c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1:25" ht="16.5">
      <c r="A44" s="97"/>
      <c r="B44" s="98">
        <v>216</v>
      </c>
      <c r="C44" s="99" t="s">
        <v>545</v>
      </c>
      <c r="D44" s="100" t="s">
        <v>540</v>
      </c>
      <c r="E44" s="101" t="s">
        <v>108</v>
      </c>
      <c r="F44" s="101" t="s">
        <v>182</v>
      </c>
      <c r="G44" s="107">
        <v>13.1</v>
      </c>
      <c r="H44" s="111"/>
      <c r="I44" s="104" t="s">
        <v>44</v>
      </c>
      <c r="J44" s="105" t="s">
        <v>175</v>
      </c>
      <c r="K44" s="106" t="s">
        <v>115</v>
      </c>
      <c r="M44" s="113"/>
      <c r="N44" s="114"/>
      <c r="O44" s="115"/>
      <c r="P44" s="116"/>
      <c r="Q44" s="116"/>
      <c r="R44" s="116"/>
      <c r="S44" s="116"/>
      <c r="T44" s="116"/>
      <c r="U44" s="116"/>
      <c r="V44" s="116"/>
      <c r="W44" s="116"/>
      <c r="X44" s="116"/>
      <c r="Y44" s="112"/>
    </row>
    <row r="45" spans="1:25" ht="17.25" thickBot="1">
      <c r="A45" s="456" t="s">
        <v>546</v>
      </c>
      <c r="B45" s="457"/>
      <c r="C45" s="457"/>
      <c r="D45" s="457"/>
      <c r="E45" s="457"/>
      <c r="F45" s="457"/>
      <c r="G45" s="457"/>
      <c r="H45" s="457"/>
      <c r="I45" s="457"/>
      <c r="J45" s="457"/>
      <c r="K45" s="458"/>
      <c r="M45" s="117"/>
      <c r="N45" s="118"/>
      <c r="O45" s="119"/>
      <c r="P45" s="116"/>
      <c r="Q45" s="116"/>
      <c r="R45" s="116"/>
      <c r="S45" s="116"/>
      <c r="T45" s="116"/>
      <c r="U45" s="116"/>
      <c r="V45" s="116"/>
      <c r="W45" s="116"/>
      <c r="X45" s="116"/>
      <c r="Y45" s="112"/>
    </row>
    <row r="46" spans="1:25" ht="17.25" thickBot="1">
      <c r="A46" s="441" t="s">
        <v>494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3"/>
      <c r="M46" s="117"/>
      <c r="N46" s="120"/>
      <c r="O46" s="119"/>
      <c r="P46" s="116"/>
      <c r="Q46" s="116"/>
      <c r="R46" s="116"/>
      <c r="S46" s="116"/>
      <c r="T46" s="116"/>
      <c r="U46" s="116"/>
      <c r="V46" s="116"/>
      <c r="W46" s="116"/>
      <c r="X46" s="116"/>
      <c r="Y46" s="112"/>
    </row>
    <row r="47" spans="1:25" ht="16.5">
      <c r="A47" s="121">
        <v>1</v>
      </c>
      <c r="B47" s="122">
        <v>43</v>
      </c>
      <c r="C47" s="123" t="s">
        <v>547</v>
      </c>
      <c r="D47" s="124" t="s">
        <v>548</v>
      </c>
      <c r="E47" s="125" t="s">
        <v>108</v>
      </c>
      <c r="F47" s="126"/>
      <c r="G47" s="127">
        <v>23.23</v>
      </c>
      <c r="H47" s="127">
        <v>22.4</v>
      </c>
      <c r="I47" s="128">
        <v>1</v>
      </c>
      <c r="J47" s="129"/>
      <c r="K47" s="130" t="s">
        <v>549</v>
      </c>
      <c r="M47" s="117"/>
      <c r="N47" s="120"/>
      <c r="O47" s="119"/>
      <c r="P47" s="131"/>
      <c r="Q47" s="131"/>
      <c r="R47" s="116"/>
      <c r="S47" s="116"/>
      <c r="T47" s="116"/>
      <c r="U47" s="116"/>
      <c r="V47" s="116"/>
      <c r="W47" s="116"/>
      <c r="X47" s="131"/>
      <c r="Y47" s="112"/>
    </row>
    <row r="48" spans="1:25" ht="16.5">
      <c r="A48" s="121">
        <v>2</v>
      </c>
      <c r="B48" s="122">
        <v>248</v>
      </c>
      <c r="C48" s="123" t="s">
        <v>550</v>
      </c>
      <c r="D48" s="132" t="s">
        <v>551</v>
      </c>
      <c r="E48" s="125" t="s">
        <v>108</v>
      </c>
      <c r="F48" s="126" t="s">
        <v>122</v>
      </c>
      <c r="G48" s="133">
        <v>23.21</v>
      </c>
      <c r="H48" s="127">
        <v>22.6</v>
      </c>
      <c r="I48" s="134" t="s">
        <v>552</v>
      </c>
      <c r="J48" s="129"/>
      <c r="K48" s="130" t="s">
        <v>513</v>
      </c>
      <c r="M48" s="117"/>
      <c r="N48" s="135"/>
      <c r="O48" s="119"/>
      <c r="P48" s="131"/>
      <c r="Q48" s="131"/>
      <c r="R48" s="116"/>
      <c r="S48" s="116"/>
      <c r="T48" s="116"/>
      <c r="U48" s="116"/>
      <c r="V48" s="116"/>
      <c r="W48" s="116"/>
      <c r="X48" s="116"/>
      <c r="Y48" s="112"/>
    </row>
    <row r="49" spans="1:25" ht="17.25" customHeight="1">
      <c r="A49" s="121">
        <v>3</v>
      </c>
      <c r="B49" s="122">
        <v>203</v>
      </c>
      <c r="C49" s="123" t="s">
        <v>553</v>
      </c>
      <c r="D49" s="132">
        <v>34030</v>
      </c>
      <c r="E49" s="125" t="s">
        <v>255</v>
      </c>
      <c r="F49" s="126" t="s">
        <v>109</v>
      </c>
      <c r="G49" s="133">
        <v>23.97</v>
      </c>
      <c r="H49" s="127">
        <v>23.4</v>
      </c>
      <c r="I49" s="134" t="s">
        <v>68</v>
      </c>
      <c r="J49" s="129"/>
      <c r="K49" s="130" t="s">
        <v>554</v>
      </c>
      <c r="M49" s="108" t="s">
        <v>207</v>
      </c>
      <c r="N49" s="109" t="s">
        <v>208</v>
      </c>
      <c r="O49" s="109"/>
      <c r="P49" s="131"/>
      <c r="Q49" s="116"/>
      <c r="R49" s="116"/>
      <c r="S49" s="116"/>
      <c r="T49" s="116"/>
      <c r="U49" s="116"/>
      <c r="V49" s="116"/>
      <c r="W49" s="116"/>
      <c r="X49" s="116"/>
      <c r="Y49" s="112"/>
    </row>
    <row r="50" spans="1:25" ht="16.5">
      <c r="A50" s="121">
        <v>4</v>
      </c>
      <c r="B50" s="122">
        <v>36</v>
      </c>
      <c r="C50" s="123" t="s">
        <v>555</v>
      </c>
      <c r="D50" s="132" t="s">
        <v>551</v>
      </c>
      <c r="E50" s="125" t="s">
        <v>108</v>
      </c>
      <c r="F50" s="126" t="s">
        <v>122</v>
      </c>
      <c r="G50" s="133">
        <v>24.21</v>
      </c>
      <c r="H50" s="127">
        <v>23.6</v>
      </c>
      <c r="I50" s="134" t="s">
        <v>68</v>
      </c>
      <c r="J50" s="129"/>
      <c r="K50" s="130" t="s">
        <v>513</v>
      </c>
      <c r="M50" s="108" t="s">
        <v>198</v>
      </c>
      <c r="N50" s="109" t="s">
        <v>209</v>
      </c>
      <c r="O50" s="109"/>
      <c r="P50" s="112"/>
      <c r="Q50" s="112"/>
      <c r="R50" s="112"/>
      <c r="S50" s="112"/>
      <c r="T50" s="112"/>
      <c r="U50" s="112"/>
      <c r="V50" s="112"/>
      <c r="W50" s="112"/>
      <c r="X50" s="112"/>
      <c r="Y50" s="112"/>
    </row>
    <row r="51" spans="1:15" ht="16.5">
      <c r="A51" s="121"/>
      <c r="B51" s="122">
        <v>246</v>
      </c>
      <c r="C51" s="123" t="s">
        <v>556</v>
      </c>
      <c r="D51" s="132">
        <v>32951</v>
      </c>
      <c r="E51" s="125" t="s">
        <v>108</v>
      </c>
      <c r="F51" s="126" t="s">
        <v>122</v>
      </c>
      <c r="G51" s="133">
        <v>23.71</v>
      </c>
      <c r="H51" s="108" t="s">
        <v>207</v>
      </c>
      <c r="I51" s="134" t="s">
        <v>68</v>
      </c>
      <c r="J51" s="129"/>
      <c r="K51" s="130" t="s">
        <v>513</v>
      </c>
      <c r="M51" s="108" t="s">
        <v>302</v>
      </c>
      <c r="N51" s="109" t="s">
        <v>401</v>
      </c>
      <c r="O51" s="109"/>
    </row>
    <row r="52" spans="1:15" ht="16.5">
      <c r="A52" s="121"/>
      <c r="B52" s="122">
        <v>226</v>
      </c>
      <c r="C52" s="123" t="s">
        <v>498</v>
      </c>
      <c r="D52" s="132">
        <v>34167</v>
      </c>
      <c r="E52" s="125" t="s">
        <v>141</v>
      </c>
      <c r="F52" s="126" t="s">
        <v>109</v>
      </c>
      <c r="G52" s="107">
        <v>23.97</v>
      </c>
      <c r="H52" s="108" t="s">
        <v>207</v>
      </c>
      <c r="I52" s="134" t="s">
        <v>68</v>
      </c>
      <c r="J52" s="129"/>
      <c r="K52" s="130" t="s">
        <v>499</v>
      </c>
      <c r="M52" s="108" t="s">
        <v>404</v>
      </c>
      <c r="N52" s="109" t="s">
        <v>405</v>
      </c>
      <c r="O52" s="109"/>
    </row>
    <row r="53" spans="1:11" ht="16.5">
      <c r="A53" s="121"/>
      <c r="B53" s="122">
        <v>212</v>
      </c>
      <c r="C53" s="123" t="s">
        <v>500</v>
      </c>
      <c r="D53" s="132" t="s">
        <v>501</v>
      </c>
      <c r="E53" s="125" t="s">
        <v>108</v>
      </c>
      <c r="F53" s="126" t="s">
        <v>182</v>
      </c>
      <c r="G53" s="107">
        <v>25.3</v>
      </c>
      <c r="H53" s="108" t="s">
        <v>207</v>
      </c>
      <c r="I53" s="134" t="s">
        <v>557</v>
      </c>
      <c r="J53" s="129"/>
      <c r="K53" s="130" t="s">
        <v>115</v>
      </c>
    </row>
    <row r="54" spans="1:11" ht="16.5">
      <c r="A54" s="121"/>
      <c r="B54" s="122">
        <v>69</v>
      </c>
      <c r="C54" s="123" t="s">
        <v>505</v>
      </c>
      <c r="D54" s="132">
        <v>34582</v>
      </c>
      <c r="E54" s="125" t="s">
        <v>128</v>
      </c>
      <c r="F54" s="126" t="s">
        <v>129</v>
      </c>
      <c r="G54" s="136" t="s">
        <v>207</v>
      </c>
      <c r="H54" s="137"/>
      <c r="I54" s="134"/>
      <c r="J54" s="129"/>
      <c r="K54" s="130" t="s">
        <v>506</v>
      </c>
    </row>
    <row r="55" spans="1:11" ht="16.5">
      <c r="A55" s="121"/>
      <c r="B55" s="122">
        <v>45</v>
      </c>
      <c r="C55" s="123" t="s">
        <v>558</v>
      </c>
      <c r="D55" s="132">
        <v>33361</v>
      </c>
      <c r="E55" s="125" t="s">
        <v>108</v>
      </c>
      <c r="F55" s="126" t="s">
        <v>122</v>
      </c>
      <c r="G55" s="136" t="s">
        <v>404</v>
      </c>
      <c r="H55" s="137"/>
      <c r="I55" s="134"/>
      <c r="J55" s="129"/>
      <c r="K55" s="130" t="s">
        <v>513</v>
      </c>
    </row>
    <row r="56" spans="1:11" ht="16.5">
      <c r="A56" s="121"/>
      <c r="B56" s="98">
        <v>10</v>
      </c>
      <c r="C56" s="99" t="s">
        <v>507</v>
      </c>
      <c r="D56" s="100">
        <v>35448</v>
      </c>
      <c r="E56" s="101" t="s">
        <v>255</v>
      </c>
      <c r="F56" s="102" t="s">
        <v>109</v>
      </c>
      <c r="G56" s="107">
        <v>24.68</v>
      </c>
      <c r="H56" s="110"/>
      <c r="I56" s="138" t="s">
        <v>557</v>
      </c>
      <c r="J56" s="105" t="s">
        <v>175</v>
      </c>
      <c r="K56" s="106" t="s">
        <v>508</v>
      </c>
    </row>
    <row r="57" spans="1:11" ht="16.5">
      <c r="A57" s="453" t="s">
        <v>546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5"/>
    </row>
    <row r="58" spans="1:11" ht="16.5">
      <c r="A58" s="432" t="s">
        <v>559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4"/>
    </row>
    <row r="59" spans="1:11" ht="16.5">
      <c r="A59" s="121">
        <v>1</v>
      </c>
      <c r="B59" s="122">
        <v>505</v>
      </c>
      <c r="C59" s="123" t="s">
        <v>510</v>
      </c>
      <c r="D59" s="132">
        <v>35171</v>
      </c>
      <c r="E59" s="125" t="s">
        <v>152</v>
      </c>
      <c r="F59" s="126" t="s">
        <v>109</v>
      </c>
      <c r="G59" s="133">
        <v>23.1</v>
      </c>
      <c r="H59" s="139">
        <v>22.99</v>
      </c>
      <c r="I59" s="134" t="s">
        <v>552</v>
      </c>
      <c r="J59" s="129">
        <v>27</v>
      </c>
      <c r="K59" s="130" t="s">
        <v>511</v>
      </c>
    </row>
    <row r="60" spans="1:11" ht="16.5">
      <c r="A60" s="121">
        <v>2</v>
      </c>
      <c r="B60" s="122">
        <v>11</v>
      </c>
      <c r="C60" s="123" t="s">
        <v>560</v>
      </c>
      <c r="D60" s="132">
        <v>34731</v>
      </c>
      <c r="E60" s="125" t="s">
        <v>108</v>
      </c>
      <c r="F60" s="126" t="s">
        <v>122</v>
      </c>
      <c r="G60" s="133">
        <v>24.58</v>
      </c>
      <c r="H60" s="139">
        <v>24.26</v>
      </c>
      <c r="I60" s="134" t="s">
        <v>68</v>
      </c>
      <c r="J60" s="129">
        <v>24</v>
      </c>
      <c r="K60" s="130" t="s">
        <v>513</v>
      </c>
    </row>
    <row r="61" spans="1:11" ht="16.5">
      <c r="A61" s="121">
        <v>3</v>
      </c>
      <c r="B61" s="122">
        <v>8</v>
      </c>
      <c r="C61" s="123" t="s">
        <v>512</v>
      </c>
      <c r="D61" s="132">
        <v>35399</v>
      </c>
      <c r="E61" s="125" t="s">
        <v>108</v>
      </c>
      <c r="F61" s="126" t="s">
        <v>122</v>
      </c>
      <c r="G61" s="133">
        <v>24.59</v>
      </c>
      <c r="H61" s="139">
        <v>24.28</v>
      </c>
      <c r="I61" s="134" t="s">
        <v>68</v>
      </c>
      <c r="J61" s="129">
        <v>21</v>
      </c>
      <c r="K61" s="130" t="s">
        <v>513</v>
      </c>
    </row>
    <row r="62" spans="1:11" ht="16.5">
      <c r="A62" s="121">
        <v>4</v>
      </c>
      <c r="B62" s="122">
        <v>875</v>
      </c>
      <c r="C62" s="123" t="s">
        <v>561</v>
      </c>
      <c r="D62" s="132">
        <v>35104</v>
      </c>
      <c r="E62" s="125" t="s">
        <v>154</v>
      </c>
      <c r="F62" s="126" t="s">
        <v>155</v>
      </c>
      <c r="G62" s="133">
        <v>25.11</v>
      </c>
      <c r="H62" s="139">
        <v>24.74</v>
      </c>
      <c r="I62" s="134" t="s">
        <v>557</v>
      </c>
      <c r="J62" s="129">
        <v>18</v>
      </c>
      <c r="K62" s="130" t="s">
        <v>156</v>
      </c>
    </row>
    <row r="63" spans="1:11" ht="16.5">
      <c r="A63" s="121">
        <v>5</v>
      </c>
      <c r="B63" s="122">
        <v>881</v>
      </c>
      <c r="C63" s="123" t="s">
        <v>562</v>
      </c>
      <c r="D63" s="132">
        <v>35149</v>
      </c>
      <c r="E63" s="125" t="s">
        <v>154</v>
      </c>
      <c r="F63" s="126" t="s">
        <v>155</v>
      </c>
      <c r="G63" s="133">
        <v>25.26</v>
      </c>
      <c r="H63" s="139">
        <v>25.28</v>
      </c>
      <c r="I63" s="134" t="s">
        <v>557</v>
      </c>
      <c r="J63" s="129">
        <v>16</v>
      </c>
      <c r="K63" s="130" t="s">
        <v>156</v>
      </c>
    </row>
    <row r="64" spans="1:11" ht="16.5">
      <c r="A64" s="121">
        <v>6</v>
      </c>
      <c r="B64" s="122">
        <v>36</v>
      </c>
      <c r="C64" s="123" t="s">
        <v>563</v>
      </c>
      <c r="D64" s="132" t="s">
        <v>564</v>
      </c>
      <c r="E64" s="125" t="s">
        <v>108</v>
      </c>
      <c r="F64" s="126" t="s">
        <v>122</v>
      </c>
      <c r="G64" s="133">
        <v>25.38</v>
      </c>
      <c r="H64" s="139">
        <v>25.48</v>
      </c>
      <c r="I64" s="134" t="s">
        <v>557</v>
      </c>
      <c r="J64" s="129" t="s">
        <v>220</v>
      </c>
      <c r="K64" s="130" t="s">
        <v>565</v>
      </c>
    </row>
    <row r="65" spans="1:11" ht="16.5">
      <c r="A65" s="121">
        <v>7</v>
      </c>
      <c r="B65" s="122">
        <v>112</v>
      </c>
      <c r="C65" s="123" t="s">
        <v>523</v>
      </c>
      <c r="D65" s="132">
        <v>34788</v>
      </c>
      <c r="E65" s="125" t="s">
        <v>117</v>
      </c>
      <c r="F65" s="126" t="s">
        <v>118</v>
      </c>
      <c r="G65" s="107">
        <v>25.67</v>
      </c>
      <c r="H65" s="111">
        <v>25.79</v>
      </c>
      <c r="I65" s="134" t="s">
        <v>557</v>
      </c>
      <c r="J65" s="129">
        <v>14</v>
      </c>
      <c r="K65" s="130" t="s">
        <v>515</v>
      </c>
    </row>
    <row r="66" spans="1:11" ht="16.5">
      <c r="A66" s="121">
        <v>8</v>
      </c>
      <c r="B66" s="122">
        <v>711</v>
      </c>
      <c r="C66" s="123" t="s">
        <v>535</v>
      </c>
      <c r="D66" s="132">
        <v>35318</v>
      </c>
      <c r="E66" s="125" t="s">
        <v>163</v>
      </c>
      <c r="F66" s="126" t="s">
        <v>138</v>
      </c>
      <c r="G66" s="133">
        <v>25.8</v>
      </c>
      <c r="H66" s="137"/>
      <c r="I66" s="134" t="s">
        <v>557</v>
      </c>
      <c r="J66" s="129">
        <v>12</v>
      </c>
      <c r="K66" s="130" t="s">
        <v>235</v>
      </c>
    </row>
    <row r="67" spans="1:11" ht="16.5">
      <c r="A67" s="121">
        <v>9</v>
      </c>
      <c r="B67" s="122">
        <v>119</v>
      </c>
      <c r="C67" s="123" t="s">
        <v>514</v>
      </c>
      <c r="D67" s="132">
        <v>34899</v>
      </c>
      <c r="E67" s="125" t="s">
        <v>117</v>
      </c>
      <c r="F67" s="126" t="s">
        <v>118</v>
      </c>
      <c r="G67" s="133">
        <v>26.03</v>
      </c>
      <c r="H67" s="137"/>
      <c r="I67" s="134" t="s">
        <v>44</v>
      </c>
      <c r="J67" s="129">
        <v>10</v>
      </c>
      <c r="K67" s="130" t="s">
        <v>515</v>
      </c>
    </row>
    <row r="68" spans="1:11" ht="16.5">
      <c r="A68" s="121">
        <v>10</v>
      </c>
      <c r="B68" s="140">
        <v>684</v>
      </c>
      <c r="C68" s="141" t="s">
        <v>219</v>
      </c>
      <c r="D68" s="142">
        <v>35086</v>
      </c>
      <c r="E68" s="143" t="s">
        <v>137</v>
      </c>
      <c r="F68" s="144" t="s">
        <v>109</v>
      </c>
      <c r="G68" s="133">
        <v>26.1</v>
      </c>
      <c r="H68" s="137"/>
      <c r="I68" s="134" t="s">
        <v>44</v>
      </c>
      <c r="J68" s="145">
        <v>8</v>
      </c>
      <c r="K68" s="146" t="s">
        <v>566</v>
      </c>
    </row>
    <row r="69" spans="1:11" ht="16.5">
      <c r="A69" s="121">
        <v>11</v>
      </c>
      <c r="B69" s="122">
        <v>657</v>
      </c>
      <c r="C69" s="123" t="s">
        <v>567</v>
      </c>
      <c r="D69" s="132">
        <v>34889</v>
      </c>
      <c r="E69" s="125" t="s">
        <v>137</v>
      </c>
      <c r="F69" s="126" t="s">
        <v>138</v>
      </c>
      <c r="G69" s="133">
        <v>26.16</v>
      </c>
      <c r="H69" s="137"/>
      <c r="I69" s="134" t="s">
        <v>44</v>
      </c>
      <c r="J69" s="129">
        <v>6</v>
      </c>
      <c r="K69" s="130" t="s">
        <v>214</v>
      </c>
    </row>
    <row r="70" spans="1:11" ht="16.5">
      <c r="A70" s="121">
        <v>12</v>
      </c>
      <c r="B70" s="122">
        <v>74</v>
      </c>
      <c r="C70" s="123" t="s">
        <v>568</v>
      </c>
      <c r="D70" s="132">
        <v>35191</v>
      </c>
      <c r="E70" s="125" t="s">
        <v>128</v>
      </c>
      <c r="F70" s="126" t="s">
        <v>129</v>
      </c>
      <c r="G70" s="133">
        <v>26.21</v>
      </c>
      <c r="H70" s="137"/>
      <c r="I70" s="134" t="s">
        <v>44</v>
      </c>
      <c r="J70" s="129">
        <v>4</v>
      </c>
      <c r="K70" s="130" t="s">
        <v>238</v>
      </c>
    </row>
    <row r="71" spans="1:11" ht="16.5">
      <c r="A71" s="121">
        <v>13</v>
      </c>
      <c r="B71" s="122">
        <v>305</v>
      </c>
      <c r="C71" s="123" t="s">
        <v>239</v>
      </c>
      <c r="D71" s="132" t="s">
        <v>151</v>
      </c>
      <c r="E71" s="125" t="s">
        <v>144</v>
      </c>
      <c r="F71" s="126" t="s">
        <v>138</v>
      </c>
      <c r="G71" s="133">
        <v>26.33</v>
      </c>
      <c r="H71" s="137"/>
      <c r="I71" s="134" t="s">
        <v>44</v>
      </c>
      <c r="J71" s="129">
        <v>2</v>
      </c>
      <c r="K71" s="130" t="s">
        <v>173</v>
      </c>
    </row>
    <row r="72" spans="1:11" ht="16.5">
      <c r="A72" s="121">
        <v>14</v>
      </c>
      <c r="B72" s="122">
        <v>654</v>
      </c>
      <c r="C72" s="123" t="s">
        <v>569</v>
      </c>
      <c r="D72" s="132" t="s">
        <v>234</v>
      </c>
      <c r="E72" s="125" t="s">
        <v>137</v>
      </c>
      <c r="F72" s="126" t="s">
        <v>138</v>
      </c>
      <c r="G72" s="133">
        <v>26.37</v>
      </c>
      <c r="H72" s="137"/>
      <c r="I72" s="134" t="s">
        <v>44</v>
      </c>
      <c r="J72" s="129">
        <v>1</v>
      </c>
      <c r="K72" s="130" t="s">
        <v>570</v>
      </c>
    </row>
    <row r="73" spans="1:11" ht="16.5">
      <c r="A73" s="121">
        <v>15</v>
      </c>
      <c r="B73" s="122">
        <v>722</v>
      </c>
      <c r="C73" s="123" t="s">
        <v>571</v>
      </c>
      <c r="D73" s="132" t="s">
        <v>234</v>
      </c>
      <c r="E73" s="125" t="s">
        <v>163</v>
      </c>
      <c r="F73" s="126" t="s">
        <v>138</v>
      </c>
      <c r="G73" s="133">
        <v>26.42</v>
      </c>
      <c r="H73" s="137"/>
      <c r="I73" s="134" t="s">
        <v>44</v>
      </c>
      <c r="J73" s="129">
        <v>1</v>
      </c>
      <c r="K73" s="130" t="s">
        <v>235</v>
      </c>
    </row>
    <row r="74" spans="1:11" ht="16.5">
      <c r="A74" s="121">
        <v>16</v>
      </c>
      <c r="B74" s="122">
        <v>308</v>
      </c>
      <c r="C74" s="123" t="s">
        <v>524</v>
      </c>
      <c r="D74" s="132" t="s">
        <v>151</v>
      </c>
      <c r="E74" s="125" t="s">
        <v>144</v>
      </c>
      <c r="F74" s="126" t="s">
        <v>138</v>
      </c>
      <c r="G74" s="133">
        <v>26.53</v>
      </c>
      <c r="H74" s="137"/>
      <c r="I74" s="134" t="s">
        <v>44</v>
      </c>
      <c r="J74" s="129">
        <v>1</v>
      </c>
      <c r="K74" s="130" t="s">
        <v>525</v>
      </c>
    </row>
    <row r="75" spans="1:11" ht="16.5">
      <c r="A75" s="121">
        <v>17</v>
      </c>
      <c r="B75" s="122">
        <v>315</v>
      </c>
      <c r="C75" s="123" t="s">
        <v>572</v>
      </c>
      <c r="D75" s="132" t="s">
        <v>234</v>
      </c>
      <c r="E75" s="125" t="s">
        <v>144</v>
      </c>
      <c r="F75" s="126" t="s">
        <v>138</v>
      </c>
      <c r="G75" s="133">
        <v>26.64</v>
      </c>
      <c r="H75" s="137"/>
      <c r="I75" s="134" t="s">
        <v>44</v>
      </c>
      <c r="J75" s="129">
        <v>1</v>
      </c>
      <c r="K75" s="130" t="s">
        <v>573</v>
      </c>
    </row>
    <row r="76" spans="1:11" ht="16.5">
      <c r="A76" s="121">
        <v>18</v>
      </c>
      <c r="B76" s="122">
        <v>254</v>
      </c>
      <c r="C76" s="123" t="s">
        <v>526</v>
      </c>
      <c r="D76" s="132">
        <v>35045</v>
      </c>
      <c r="E76" s="125" t="s">
        <v>248</v>
      </c>
      <c r="F76" s="126" t="s">
        <v>138</v>
      </c>
      <c r="G76" s="133">
        <v>26.77</v>
      </c>
      <c r="H76" s="137"/>
      <c r="I76" s="134" t="s">
        <v>44</v>
      </c>
      <c r="J76" s="129">
        <v>1</v>
      </c>
      <c r="K76" s="130" t="s">
        <v>249</v>
      </c>
    </row>
    <row r="77" spans="1:11" ht="16.5">
      <c r="A77" s="121">
        <v>19</v>
      </c>
      <c r="B77" s="122">
        <v>461</v>
      </c>
      <c r="C77" s="123" t="s">
        <v>574</v>
      </c>
      <c r="D77" s="132" t="s">
        <v>234</v>
      </c>
      <c r="E77" s="125" t="s">
        <v>160</v>
      </c>
      <c r="F77" s="126" t="s">
        <v>138</v>
      </c>
      <c r="G77" s="133">
        <v>27.17</v>
      </c>
      <c r="H77" s="137"/>
      <c r="I77" s="134" t="s">
        <v>44</v>
      </c>
      <c r="J77" s="129">
        <v>1</v>
      </c>
      <c r="K77" s="130" t="s">
        <v>534</v>
      </c>
    </row>
    <row r="78" spans="1:11" ht="16.5">
      <c r="A78" s="121">
        <v>20</v>
      </c>
      <c r="B78" s="122">
        <v>200</v>
      </c>
      <c r="C78" s="123" t="s">
        <v>527</v>
      </c>
      <c r="D78" s="132">
        <v>34834</v>
      </c>
      <c r="E78" s="125" t="s">
        <v>195</v>
      </c>
      <c r="F78" s="126" t="s">
        <v>126</v>
      </c>
      <c r="G78" s="133">
        <v>27.38</v>
      </c>
      <c r="H78" s="137"/>
      <c r="I78" s="134" t="s">
        <v>44</v>
      </c>
      <c r="J78" s="129">
        <v>1</v>
      </c>
      <c r="K78" s="130" t="s">
        <v>285</v>
      </c>
    </row>
    <row r="79" spans="1:11" ht="15.75" customHeight="1">
      <c r="A79" s="121">
        <v>21</v>
      </c>
      <c r="B79" s="122">
        <v>458</v>
      </c>
      <c r="C79" s="123" t="s">
        <v>575</v>
      </c>
      <c r="D79" s="132" t="s">
        <v>151</v>
      </c>
      <c r="E79" s="125" t="s">
        <v>160</v>
      </c>
      <c r="F79" s="126" t="s">
        <v>138</v>
      </c>
      <c r="G79" s="133">
        <v>28.01</v>
      </c>
      <c r="H79" s="137"/>
      <c r="I79" s="134" t="s">
        <v>44</v>
      </c>
      <c r="J79" s="129">
        <v>1</v>
      </c>
      <c r="K79" s="130" t="s">
        <v>534</v>
      </c>
    </row>
    <row r="80" spans="1:11" ht="16.5">
      <c r="A80" s="121">
        <v>22</v>
      </c>
      <c r="B80" s="122">
        <v>921</v>
      </c>
      <c r="C80" s="123" t="s">
        <v>311</v>
      </c>
      <c r="D80" s="132">
        <v>34749</v>
      </c>
      <c r="E80" s="125" t="s">
        <v>189</v>
      </c>
      <c r="F80" s="126" t="s">
        <v>312</v>
      </c>
      <c r="G80" s="133">
        <v>28.1</v>
      </c>
      <c r="H80" s="137"/>
      <c r="I80" s="134" t="s">
        <v>44</v>
      </c>
      <c r="J80" s="129">
        <v>1</v>
      </c>
      <c r="K80" s="130" t="s">
        <v>193</v>
      </c>
    </row>
    <row r="81" spans="1:11" ht="16.5">
      <c r="A81" s="121">
        <v>23</v>
      </c>
      <c r="B81" s="122">
        <v>565</v>
      </c>
      <c r="C81" s="123" t="s">
        <v>530</v>
      </c>
      <c r="D81" s="132">
        <v>34891</v>
      </c>
      <c r="E81" s="125" t="s">
        <v>141</v>
      </c>
      <c r="F81" s="126" t="s">
        <v>138</v>
      </c>
      <c r="G81" s="133">
        <v>28.58</v>
      </c>
      <c r="H81" s="137"/>
      <c r="I81" s="134" t="s">
        <v>93</v>
      </c>
      <c r="J81" s="129">
        <v>1</v>
      </c>
      <c r="K81" s="130" t="s">
        <v>142</v>
      </c>
    </row>
    <row r="82" spans="1:11" ht="16.5">
      <c r="A82" s="121"/>
      <c r="B82" s="122">
        <v>529</v>
      </c>
      <c r="C82" s="123" t="s">
        <v>521</v>
      </c>
      <c r="D82" s="132">
        <v>35378</v>
      </c>
      <c r="E82" s="125" t="s">
        <v>152</v>
      </c>
      <c r="F82" s="126" t="s">
        <v>122</v>
      </c>
      <c r="G82" s="133">
        <v>25.44</v>
      </c>
      <c r="H82" s="136" t="s">
        <v>198</v>
      </c>
      <c r="I82" s="134" t="s">
        <v>557</v>
      </c>
      <c r="J82" s="129" t="s">
        <v>199</v>
      </c>
      <c r="K82" s="130" t="s">
        <v>522</v>
      </c>
    </row>
    <row r="83" spans="1:11" ht="16.5">
      <c r="A83" s="121"/>
      <c r="B83" s="122">
        <v>715</v>
      </c>
      <c r="C83" s="123" t="s">
        <v>576</v>
      </c>
      <c r="D83" s="132">
        <v>35189</v>
      </c>
      <c r="E83" s="125" t="s">
        <v>163</v>
      </c>
      <c r="F83" s="126" t="s">
        <v>138</v>
      </c>
      <c r="G83" s="136" t="s">
        <v>207</v>
      </c>
      <c r="H83" s="137"/>
      <c r="I83" s="134"/>
      <c r="J83" s="129" t="s">
        <v>199</v>
      </c>
      <c r="K83" s="130" t="s">
        <v>235</v>
      </c>
    </row>
    <row r="84" spans="1:11" ht="16.5">
      <c r="A84" s="121"/>
      <c r="B84" s="122">
        <v>41</v>
      </c>
      <c r="C84" s="123" t="s">
        <v>543</v>
      </c>
      <c r="D84" s="132">
        <v>35730</v>
      </c>
      <c r="E84" s="125" t="s">
        <v>108</v>
      </c>
      <c r="F84" s="126" t="s">
        <v>122</v>
      </c>
      <c r="G84" s="107">
        <v>26.79</v>
      </c>
      <c r="H84" s="137"/>
      <c r="I84" s="134" t="s">
        <v>44</v>
      </c>
      <c r="J84" s="129" t="s">
        <v>175</v>
      </c>
      <c r="K84" s="130" t="s">
        <v>544</v>
      </c>
    </row>
    <row r="85" spans="1:11" ht="16.5">
      <c r="A85" s="121"/>
      <c r="B85" s="122">
        <v>219</v>
      </c>
      <c r="C85" s="123" t="s">
        <v>541</v>
      </c>
      <c r="D85" s="132" t="s">
        <v>542</v>
      </c>
      <c r="E85" s="125" t="s">
        <v>108</v>
      </c>
      <c r="F85" s="126" t="s">
        <v>182</v>
      </c>
      <c r="G85" s="133">
        <v>26.3</v>
      </c>
      <c r="H85" s="137"/>
      <c r="I85" s="134" t="s">
        <v>44</v>
      </c>
      <c r="J85" s="129" t="s">
        <v>175</v>
      </c>
      <c r="K85" s="130" t="s">
        <v>115</v>
      </c>
    </row>
    <row r="86" spans="1:11" ht="16.5">
      <c r="A86" s="121"/>
      <c r="B86" s="122">
        <v>216</v>
      </c>
      <c r="C86" s="123" t="s">
        <v>545</v>
      </c>
      <c r="D86" s="132" t="s">
        <v>540</v>
      </c>
      <c r="E86" s="125" t="s">
        <v>108</v>
      </c>
      <c r="F86" s="126" t="s">
        <v>182</v>
      </c>
      <c r="G86" s="133">
        <v>26.38</v>
      </c>
      <c r="H86" s="137"/>
      <c r="I86" s="134" t="s">
        <v>44</v>
      </c>
      <c r="J86" s="129" t="s">
        <v>175</v>
      </c>
      <c r="K86" s="130" t="s">
        <v>115</v>
      </c>
    </row>
    <row r="87" spans="1:11" ht="17.25" thickBot="1">
      <c r="A87" s="121"/>
      <c r="B87" s="147">
        <v>32</v>
      </c>
      <c r="C87" s="123" t="s">
        <v>539</v>
      </c>
      <c r="D87" s="132" t="s">
        <v>540</v>
      </c>
      <c r="E87" s="125" t="s">
        <v>108</v>
      </c>
      <c r="F87" s="126" t="s">
        <v>122</v>
      </c>
      <c r="G87" s="133">
        <v>27.01</v>
      </c>
      <c r="H87" s="137"/>
      <c r="I87" s="138" t="s">
        <v>44</v>
      </c>
      <c r="J87" s="129" t="s">
        <v>175</v>
      </c>
      <c r="K87" s="130" t="s">
        <v>513</v>
      </c>
    </row>
    <row r="88" spans="1:23" ht="29.25" thickBot="1">
      <c r="A88" s="456" t="s">
        <v>577</v>
      </c>
      <c r="B88" s="457"/>
      <c r="C88" s="457"/>
      <c r="D88" s="457"/>
      <c r="E88" s="457"/>
      <c r="F88" s="457"/>
      <c r="G88" s="457"/>
      <c r="H88" s="457"/>
      <c r="I88" s="457"/>
      <c r="J88" s="457"/>
      <c r="K88" s="458"/>
      <c r="M88" s="81" t="s">
        <v>484</v>
      </c>
      <c r="N88" s="148" t="s">
        <v>578</v>
      </c>
      <c r="O88" s="83" t="s">
        <v>485</v>
      </c>
      <c r="P88" s="83" t="s">
        <v>486</v>
      </c>
      <c r="Q88" s="83" t="s">
        <v>487</v>
      </c>
      <c r="R88" s="83" t="s">
        <v>488</v>
      </c>
      <c r="S88" s="83" t="s">
        <v>489</v>
      </c>
      <c r="T88" s="83" t="s">
        <v>490</v>
      </c>
      <c r="U88" s="83" t="s">
        <v>491</v>
      </c>
      <c r="V88" s="83" t="s">
        <v>492</v>
      </c>
      <c r="W88" s="83" t="s">
        <v>493</v>
      </c>
    </row>
    <row r="89" spans="1:23" ht="26.25" thickBot="1">
      <c r="A89" s="462" t="s">
        <v>494</v>
      </c>
      <c r="B89" s="463"/>
      <c r="C89" s="463"/>
      <c r="D89" s="463"/>
      <c r="E89" s="463"/>
      <c r="F89" s="463"/>
      <c r="G89" s="463"/>
      <c r="H89" s="463"/>
      <c r="I89" s="463"/>
      <c r="J89" s="463"/>
      <c r="K89" s="464"/>
      <c r="M89" s="149" t="s">
        <v>579</v>
      </c>
      <c r="N89" s="150" t="s">
        <v>580</v>
      </c>
      <c r="O89" s="86" t="s">
        <v>497</v>
      </c>
      <c r="P89" s="151">
        <v>47.5</v>
      </c>
      <c r="Q89" s="152">
        <v>49.5</v>
      </c>
      <c r="R89" s="152">
        <v>52</v>
      </c>
      <c r="S89" s="152">
        <v>56</v>
      </c>
      <c r="T89" s="153" t="s">
        <v>581</v>
      </c>
      <c r="U89" s="153" t="s">
        <v>582</v>
      </c>
      <c r="V89" s="153" t="s">
        <v>583</v>
      </c>
      <c r="W89" s="153" t="s">
        <v>584</v>
      </c>
    </row>
    <row r="90" spans="1:11" ht="16.5">
      <c r="A90" s="154">
        <v>1</v>
      </c>
      <c r="B90" s="155">
        <v>248</v>
      </c>
      <c r="C90" s="156" t="s">
        <v>550</v>
      </c>
      <c r="D90" s="157" t="s">
        <v>551</v>
      </c>
      <c r="E90" s="158" t="s">
        <v>108</v>
      </c>
      <c r="F90" s="159" t="s">
        <v>122</v>
      </c>
      <c r="G90" s="160">
        <v>49.2</v>
      </c>
      <c r="H90" s="161"/>
      <c r="I90" s="162" t="s">
        <v>203</v>
      </c>
      <c r="J90" s="163"/>
      <c r="K90" s="164" t="s">
        <v>513</v>
      </c>
    </row>
    <row r="91" spans="1:15" ht="16.5">
      <c r="A91" s="97">
        <v>2</v>
      </c>
      <c r="B91" s="165">
        <v>246</v>
      </c>
      <c r="C91" s="99" t="s">
        <v>556</v>
      </c>
      <c r="D91" s="100">
        <v>32951</v>
      </c>
      <c r="E91" s="101" t="s">
        <v>108</v>
      </c>
      <c r="F91" s="102" t="s">
        <v>122</v>
      </c>
      <c r="G91" s="107">
        <v>49.61</v>
      </c>
      <c r="H91" s="110"/>
      <c r="I91" s="138" t="s">
        <v>203</v>
      </c>
      <c r="J91" s="105"/>
      <c r="K91" s="106" t="s">
        <v>513</v>
      </c>
      <c r="M91" s="108" t="s">
        <v>207</v>
      </c>
      <c r="N91" s="109" t="s">
        <v>208</v>
      </c>
      <c r="O91" s="109"/>
    </row>
    <row r="92" spans="1:15" ht="16.5">
      <c r="A92" s="97">
        <v>3</v>
      </c>
      <c r="B92" s="165">
        <v>203</v>
      </c>
      <c r="C92" s="99" t="s">
        <v>553</v>
      </c>
      <c r="D92" s="100">
        <v>34030</v>
      </c>
      <c r="E92" s="101" t="s">
        <v>255</v>
      </c>
      <c r="F92" s="102" t="s">
        <v>109</v>
      </c>
      <c r="G92" s="107">
        <v>50.39</v>
      </c>
      <c r="H92" s="110"/>
      <c r="I92" s="138" t="s">
        <v>552</v>
      </c>
      <c r="J92" s="105"/>
      <c r="K92" s="106" t="s">
        <v>554</v>
      </c>
      <c r="M92" s="108" t="s">
        <v>198</v>
      </c>
      <c r="N92" s="109" t="s">
        <v>209</v>
      </c>
      <c r="O92" s="109"/>
    </row>
    <row r="93" spans="1:15" ht="16.5">
      <c r="A93" s="97">
        <v>4</v>
      </c>
      <c r="B93" s="165">
        <v>221</v>
      </c>
      <c r="C93" s="99" t="s">
        <v>585</v>
      </c>
      <c r="D93" s="100">
        <v>34079</v>
      </c>
      <c r="E93" s="101" t="s">
        <v>108</v>
      </c>
      <c r="F93" s="102" t="s">
        <v>182</v>
      </c>
      <c r="G93" s="107">
        <v>50.69</v>
      </c>
      <c r="H93" s="110"/>
      <c r="I93" s="138" t="s">
        <v>552</v>
      </c>
      <c r="J93" s="105"/>
      <c r="K93" s="106" t="s">
        <v>115</v>
      </c>
      <c r="M93" s="108"/>
      <c r="N93" s="109"/>
      <c r="O93" s="109"/>
    </row>
    <row r="94" spans="1:15" ht="16.5">
      <c r="A94" s="97">
        <v>5</v>
      </c>
      <c r="B94" s="165">
        <v>21</v>
      </c>
      <c r="C94" s="99" t="s">
        <v>586</v>
      </c>
      <c r="D94" s="100">
        <v>34589</v>
      </c>
      <c r="E94" s="101" t="s">
        <v>255</v>
      </c>
      <c r="F94" s="102" t="s">
        <v>122</v>
      </c>
      <c r="G94" s="107">
        <v>50.75</v>
      </c>
      <c r="H94" s="110"/>
      <c r="I94" s="138" t="s">
        <v>552</v>
      </c>
      <c r="J94" s="105"/>
      <c r="K94" s="106" t="s">
        <v>587</v>
      </c>
      <c r="M94" s="108"/>
      <c r="N94" s="109"/>
      <c r="O94" s="109"/>
    </row>
    <row r="95" spans="1:15" ht="16.5">
      <c r="A95" s="97">
        <v>6</v>
      </c>
      <c r="B95" s="165">
        <v>36</v>
      </c>
      <c r="C95" s="99" t="s">
        <v>555</v>
      </c>
      <c r="D95" s="100" t="s">
        <v>551</v>
      </c>
      <c r="E95" s="101" t="s">
        <v>108</v>
      </c>
      <c r="F95" s="102" t="s">
        <v>122</v>
      </c>
      <c r="G95" s="107">
        <v>50.84</v>
      </c>
      <c r="H95" s="110"/>
      <c r="I95" s="138" t="s">
        <v>552</v>
      </c>
      <c r="J95" s="105"/>
      <c r="K95" s="106" t="s">
        <v>513</v>
      </c>
      <c r="M95" s="108"/>
      <c r="N95" s="109"/>
      <c r="O95" s="109"/>
    </row>
    <row r="96" spans="1:15" ht="16.5">
      <c r="A96" s="97">
        <v>7</v>
      </c>
      <c r="B96" s="165">
        <v>45</v>
      </c>
      <c r="C96" s="99" t="s">
        <v>558</v>
      </c>
      <c r="D96" s="100">
        <v>33361</v>
      </c>
      <c r="E96" s="101" t="s">
        <v>108</v>
      </c>
      <c r="F96" s="102" t="s">
        <v>122</v>
      </c>
      <c r="G96" s="107">
        <v>51.82</v>
      </c>
      <c r="H96" s="110"/>
      <c r="I96" s="138" t="s">
        <v>552</v>
      </c>
      <c r="J96" s="105"/>
      <c r="K96" s="106" t="s">
        <v>513</v>
      </c>
      <c r="M96" s="108"/>
      <c r="N96" s="109"/>
      <c r="O96" s="109"/>
    </row>
    <row r="97" spans="1:15" ht="16.5">
      <c r="A97" s="97">
        <v>8</v>
      </c>
      <c r="B97" s="165">
        <v>233</v>
      </c>
      <c r="C97" s="99" t="s">
        <v>107</v>
      </c>
      <c r="D97" s="100">
        <v>33982</v>
      </c>
      <c r="E97" s="101" t="s">
        <v>108</v>
      </c>
      <c r="F97" s="102" t="s">
        <v>109</v>
      </c>
      <c r="G97" s="107">
        <v>52.83</v>
      </c>
      <c r="H97" s="110"/>
      <c r="I97" s="138" t="s">
        <v>68</v>
      </c>
      <c r="J97" s="105"/>
      <c r="K97" s="106" t="s">
        <v>111</v>
      </c>
      <c r="M97" s="108"/>
      <c r="N97" s="109"/>
      <c r="O97" s="109"/>
    </row>
    <row r="98" spans="1:15" ht="16.5">
      <c r="A98" s="453" t="s">
        <v>577</v>
      </c>
      <c r="B98" s="454"/>
      <c r="C98" s="454"/>
      <c r="D98" s="454"/>
      <c r="E98" s="454"/>
      <c r="F98" s="454"/>
      <c r="G98" s="454"/>
      <c r="H98" s="454"/>
      <c r="I98" s="454"/>
      <c r="J98" s="454"/>
      <c r="K98" s="455"/>
      <c r="M98" s="108"/>
      <c r="N98" s="109"/>
      <c r="O98" s="109"/>
    </row>
    <row r="99" spans="1:15" ht="16.5">
      <c r="A99" s="432" t="s">
        <v>559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4"/>
      <c r="M99" s="108"/>
      <c r="N99" s="109"/>
      <c r="O99" s="109"/>
    </row>
    <row r="100" spans="1:15" ht="16.5">
      <c r="A100" s="121">
        <v>1</v>
      </c>
      <c r="B100" s="165">
        <v>1</v>
      </c>
      <c r="C100" s="99" t="s">
        <v>588</v>
      </c>
      <c r="D100" s="100" t="s">
        <v>589</v>
      </c>
      <c r="E100" s="101" t="s">
        <v>108</v>
      </c>
      <c r="F100" s="102" t="s">
        <v>109</v>
      </c>
      <c r="G100" s="107">
        <v>51.17</v>
      </c>
      <c r="H100" s="110"/>
      <c r="I100" s="138" t="s">
        <v>552</v>
      </c>
      <c r="J100" s="105">
        <v>27</v>
      </c>
      <c r="K100" s="106" t="s">
        <v>590</v>
      </c>
      <c r="M100" s="108"/>
      <c r="N100" s="109"/>
      <c r="O100" s="109"/>
    </row>
    <row r="101" spans="1:15" ht="16.5">
      <c r="A101" s="97">
        <v>2</v>
      </c>
      <c r="B101" s="165">
        <v>2</v>
      </c>
      <c r="C101" s="99" t="s">
        <v>591</v>
      </c>
      <c r="D101" s="100" t="s">
        <v>592</v>
      </c>
      <c r="E101" s="101" t="s">
        <v>255</v>
      </c>
      <c r="F101" s="102" t="s">
        <v>122</v>
      </c>
      <c r="G101" s="107">
        <v>52.28</v>
      </c>
      <c r="H101" s="110"/>
      <c r="I101" s="138" t="s">
        <v>68</v>
      </c>
      <c r="J101" s="105">
        <v>24</v>
      </c>
      <c r="K101" s="106" t="s">
        <v>593</v>
      </c>
      <c r="M101" s="108"/>
      <c r="N101" s="109"/>
      <c r="O101" s="109"/>
    </row>
    <row r="102" spans="1:15" ht="16.5">
      <c r="A102" s="97">
        <v>3</v>
      </c>
      <c r="B102" s="165">
        <v>11</v>
      </c>
      <c r="C102" s="99" t="s">
        <v>560</v>
      </c>
      <c r="D102" s="100">
        <v>34731</v>
      </c>
      <c r="E102" s="101" t="s">
        <v>108</v>
      </c>
      <c r="F102" s="102" t="s">
        <v>122</v>
      </c>
      <c r="G102" s="107">
        <v>53.73</v>
      </c>
      <c r="H102" s="110"/>
      <c r="I102" s="138" t="s">
        <v>68</v>
      </c>
      <c r="J102" s="105">
        <v>21</v>
      </c>
      <c r="K102" s="106" t="s">
        <v>513</v>
      </c>
      <c r="M102" s="108"/>
      <c r="N102" s="109"/>
      <c r="O102" s="109"/>
    </row>
    <row r="103" spans="1:15" ht="16.5">
      <c r="A103" s="97">
        <v>4</v>
      </c>
      <c r="B103" s="165">
        <v>881</v>
      </c>
      <c r="C103" s="99" t="s">
        <v>562</v>
      </c>
      <c r="D103" s="100">
        <v>35149</v>
      </c>
      <c r="E103" s="101" t="s">
        <v>154</v>
      </c>
      <c r="F103" s="102" t="s">
        <v>155</v>
      </c>
      <c r="G103" s="107">
        <v>54.06</v>
      </c>
      <c r="H103" s="110"/>
      <c r="I103" s="138" t="s">
        <v>68</v>
      </c>
      <c r="J103" s="105">
        <v>18</v>
      </c>
      <c r="K103" s="106" t="s">
        <v>156</v>
      </c>
      <c r="M103" s="108"/>
      <c r="N103" s="109"/>
      <c r="O103" s="109"/>
    </row>
    <row r="104" spans="1:15" ht="16.5">
      <c r="A104" s="97">
        <v>5</v>
      </c>
      <c r="B104" s="165">
        <v>36</v>
      </c>
      <c r="C104" s="99" t="s">
        <v>563</v>
      </c>
      <c r="D104" s="100" t="s">
        <v>564</v>
      </c>
      <c r="E104" s="101" t="s">
        <v>108</v>
      </c>
      <c r="F104" s="102" t="s">
        <v>122</v>
      </c>
      <c r="G104" s="107">
        <v>54.79</v>
      </c>
      <c r="H104" s="110"/>
      <c r="I104" s="138" t="s">
        <v>68</v>
      </c>
      <c r="J104" s="105" t="s">
        <v>220</v>
      </c>
      <c r="K104" s="106" t="s">
        <v>565</v>
      </c>
      <c r="M104" s="108"/>
      <c r="N104" s="109"/>
      <c r="O104" s="109"/>
    </row>
    <row r="105" spans="1:15" ht="16.5">
      <c r="A105" s="97">
        <v>6</v>
      </c>
      <c r="B105" s="165">
        <v>110</v>
      </c>
      <c r="C105" s="99" t="s">
        <v>594</v>
      </c>
      <c r="D105" s="100" t="s">
        <v>595</v>
      </c>
      <c r="E105" s="101" t="s">
        <v>297</v>
      </c>
      <c r="F105" s="102" t="s">
        <v>118</v>
      </c>
      <c r="G105" s="107">
        <v>54.96</v>
      </c>
      <c r="H105" s="110"/>
      <c r="I105" s="138" t="s">
        <v>68</v>
      </c>
      <c r="J105" s="105">
        <v>16</v>
      </c>
      <c r="K105" s="106" t="s">
        <v>515</v>
      </c>
      <c r="M105" s="108"/>
      <c r="N105" s="109"/>
      <c r="O105" s="109"/>
    </row>
    <row r="106" spans="1:15" ht="16.5">
      <c r="A106" s="97">
        <v>7</v>
      </c>
      <c r="B106" s="165">
        <v>74</v>
      </c>
      <c r="C106" s="99" t="s">
        <v>568</v>
      </c>
      <c r="D106" s="100">
        <v>35191</v>
      </c>
      <c r="E106" s="101" t="s">
        <v>128</v>
      </c>
      <c r="F106" s="102" t="s">
        <v>129</v>
      </c>
      <c r="G106" s="107">
        <v>55.57</v>
      </c>
      <c r="H106" s="110"/>
      <c r="I106" s="138" t="s">
        <v>68</v>
      </c>
      <c r="J106" s="105">
        <v>14</v>
      </c>
      <c r="K106" s="106" t="s">
        <v>238</v>
      </c>
      <c r="M106" s="108"/>
      <c r="N106" s="109"/>
      <c r="O106" s="109"/>
    </row>
    <row r="107" spans="1:15" ht="16.5">
      <c r="A107" s="97">
        <v>8</v>
      </c>
      <c r="B107" s="165">
        <v>875</v>
      </c>
      <c r="C107" s="99" t="s">
        <v>561</v>
      </c>
      <c r="D107" s="100">
        <v>35104</v>
      </c>
      <c r="E107" s="101" t="s">
        <v>154</v>
      </c>
      <c r="F107" s="102" t="s">
        <v>155</v>
      </c>
      <c r="G107" s="107">
        <v>55.7</v>
      </c>
      <c r="H107" s="110"/>
      <c r="I107" s="138" t="s">
        <v>68</v>
      </c>
      <c r="J107" s="105">
        <v>12</v>
      </c>
      <c r="K107" s="106" t="s">
        <v>156</v>
      </c>
      <c r="M107" s="108"/>
      <c r="N107" s="109"/>
      <c r="O107" s="109"/>
    </row>
    <row r="108" spans="1:15" ht="16.5">
      <c r="A108" s="97">
        <v>9</v>
      </c>
      <c r="B108" s="165">
        <v>35</v>
      </c>
      <c r="C108" s="99" t="s">
        <v>596</v>
      </c>
      <c r="D108" s="100">
        <v>35277</v>
      </c>
      <c r="E108" s="101" t="s">
        <v>108</v>
      </c>
      <c r="F108" s="102" t="s">
        <v>122</v>
      </c>
      <c r="G108" s="107">
        <v>56.34</v>
      </c>
      <c r="H108" s="110"/>
      <c r="I108" s="138" t="s">
        <v>557</v>
      </c>
      <c r="J108" s="105" t="s">
        <v>220</v>
      </c>
      <c r="K108" s="106" t="s">
        <v>587</v>
      </c>
      <c r="M108" s="108"/>
      <c r="N108" s="109"/>
      <c r="O108" s="109"/>
    </row>
    <row r="109" spans="1:15" ht="16.5">
      <c r="A109" s="97">
        <v>10</v>
      </c>
      <c r="B109" s="165">
        <v>64</v>
      </c>
      <c r="C109" s="99" t="s">
        <v>597</v>
      </c>
      <c r="D109" s="100">
        <v>35321</v>
      </c>
      <c r="E109" s="101" t="s">
        <v>128</v>
      </c>
      <c r="F109" s="102" t="s">
        <v>129</v>
      </c>
      <c r="G109" s="107">
        <v>56.43</v>
      </c>
      <c r="H109" s="110"/>
      <c r="I109" s="138" t="s">
        <v>557</v>
      </c>
      <c r="J109" s="105">
        <v>10</v>
      </c>
      <c r="K109" s="106" t="s">
        <v>598</v>
      </c>
      <c r="M109" s="108"/>
      <c r="N109" s="109"/>
      <c r="O109" s="109"/>
    </row>
    <row r="110" spans="1:15" ht="16.5">
      <c r="A110" s="97">
        <v>11</v>
      </c>
      <c r="B110" s="165">
        <v>715</v>
      </c>
      <c r="C110" s="99" t="s">
        <v>576</v>
      </c>
      <c r="D110" s="100">
        <v>35189</v>
      </c>
      <c r="E110" s="101" t="s">
        <v>163</v>
      </c>
      <c r="F110" s="102" t="s">
        <v>138</v>
      </c>
      <c r="G110" s="107">
        <v>57.23</v>
      </c>
      <c r="H110" s="110"/>
      <c r="I110" s="138" t="s">
        <v>557</v>
      </c>
      <c r="J110" s="105">
        <v>8</v>
      </c>
      <c r="K110" s="106" t="s">
        <v>235</v>
      </c>
      <c r="M110" s="108"/>
      <c r="N110" s="109"/>
      <c r="O110" s="109"/>
    </row>
    <row r="111" spans="1:15" ht="16.5">
      <c r="A111" s="97">
        <v>12</v>
      </c>
      <c r="B111" s="165">
        <v>315</v>
      </c>
      <c r="C111" s="99" t="s">
        <v>572</v>
      </c>
      <c r="D111" s="100" t="s">
        <v>234</v>
      </c>
      <c r="E111" s="101" t="s">
        <v>144</v>
      </c>
      <c r="F111" s="102" t="s">
        <v>138</v>
      </c>
      <c r="G111" s="107">
        <v>57.85</v>
      </c>
      <c r="H111" s="110"/>
      <c r="I111" s="138" t="s">
        <v>557</v>
      </c>
      <c r="J111" s="105">
        <v>6</v>
      </c>
      <c r="K111" s="106" t="s">
        <v>573</v>
      </c>
      <c r="M111" s="108"/>
      <c r="N111" s="109"/>
      <c r="O111" s="109"/>
    </row>
    <row r="112" spans="1:15" ht="16.5">
      <c r="A112" s="97">
        <v>13</v>
      </c>
      <c r="B112" s="165">
        <v>461</v>
      </c>
      <c r="C112" s="99" t="s">
        <v>574</v>
      </c>
      <c r="D112" s="100" t="s">
        <v>234</v>
      </c>
      <c r="E112" s="101" t="s">
        <v>160</v>
      </c>
      <c r="F112" s="102" t="s">
        <v>138</v>
      </c>
      <c r="G112" s="107">
        <v>57.99</v>
      </c>
      <c r="H112" s="110"/>
      <c r="I112" s="138" t="s">
        <v>557</v>
      </c>
      <c r="J112" s="105">
        <v>4</v>
      </c>
      <c r="K112" s="106" t="s">
        <v>534</v>
      </c>
      <c r="M112" s="108"/>
      <c r="N112" s="109"/>
      <c r="O112" s="109"/>
    </row>
    <row r="113" spans="1:15" ht="16.5">
      <c r="A113" s="97">
        <v>14</v>
      </c>
      <c r="B113" s="165">
        <v>657</v>
      </c>
      <c r="C113" s="99" t="s">
        <v>567</v>
      </c>
      <c r="D113" s="100">
        <v>34889</v>
      </c>
      <c r="E113" s="101" t="s">
        <v>137</v>
      </c>
      <c r="F113" s="102" t="s">
        <v>138</v>
      </c>
      <c r="G113" s="107">
        <v>58.03</v>
      </c>
      <c r="H113" s="110"/>
      <c r="I113" s="138" t="s">
        <v>557</v>
      </c>
      <c r="J113" s="105">
        <v>2</v>
      </c>
      <c r="K113" s="106" t="s">
        <v>214</v>
      </c>
      <c r="M113" s="108"/>
      <c r="N113" s="109"/>
      <c r="O113" s="109"/>
    </row>
    <row r="114" spans="1:15" ht="16.5">
      <c r="A114" s="97">
        <v>15</v>
      </c>
      <c r="B114" s="165">
        <v>258</v>
      </c>
      <c r="C114" s="99" t="s">
        <v>516</v>
      </c>
      <c r="D114" s="100">
        <v>35269</v>
      </c>
      <c r="E114" s="101" t="s">
        <v>248</v>
      </c>
      <c r="F114" s="102" t="s">
        <v>138</v>
      </c>
      <c r="G114" s="107">
        <v>58.25</v>
      </c>
      <c r="H114" s="110"/>
      <c r="I114" s="138" t="s">
        <v>557</v>
      </c>
      <c r="J114" s="105">
        <v>1</v>
      </c>
      <c r="K114" s="106" t="s">
        <v>517</v>
      </c>
      <c r="M114" s="108"/>
      <c r="N114" s="109"/>
      <c r="O114" s="109"/>
    </row>
    <row r="115" spans="1:15" ht="16.5">
      <c r="A115" s="97">
        <v>16</v>
      </c>
      <c r="B115" s="165">
        <v>265</v>
      </c>
      <c r="C115" s="99" t="s">
        <v>599</v>
      </c>
      <c r="D115" s="100">
        <v>35129</v>
      </c>
      <c r="E115" s="101" t="s">
        <v>248</v>
      </c>
      <c r="F115" s="102" t="s">
        <v>138</v>
      </c>
      <c r="G115" s="107">
        <v>58.53</v>
      </c>
      <c r="H115" s="110"/>
      <c r="I115" s="138" t="s">
        <v>557</v>
      </c>
      <c r="J115" s="105">
        <v>1</v>
      </c>
      <c r="K115" s="106" t="s">
        <v>517</v>
      </c>
      <c r="M115" s="108"/>
      <c r="N115" s="109"/>
      <c r="O115" s="109"/>
    </row>
    <row r="116" spans="1:15" ht="16.5">
      <c r="A116" s="97">
        <v>17</v>
      </c>
      <c r="B116" s="165">
        <v>280</v>
      </c>
      <c r="C116" s="99" t="s">
        <v>600</v>
      </c>
      <c r="D116" s="100">
        <v>34868</v>
      </c>
      <c r="E116" s="101" t="s">
        <v>248</v>
      </c>
      <c r="F116" s="102" t="s">
        <v>138</v>
      </c>
      <c r="G116" s="107">
        <v>59.08</v>
      </c>
      <c r="H116" s="110"/>
      <c r="I116" s="138" t="s">
        <v>557</v>
      </c>
      <c r="J116" s="105">
        <v>1</v>
      </c>
      <c r="K116" s="106" t="s">
        <v>601</v>
      </c>
      <c r="M116" s="108"/>
      <c r="N116" s="109"/>
      <c r="O116" s="109"/>
    </row>
    <row r="117" spans="1:15" ht="16.5">
      <c r="A117" s="97">
        <v>18</v>
      </c>
      <c r="B117" s="165">
        <v>303</v>
      </c>
      <c r="C117" s="99" t="s">
        <v>602</v>
      </c>
      <c r="D117" s="100" t="s">
        <v>151</v>
      </c>
      <c r="E117" s="101" t="s">
        <v>144</v>
      </c>
      <c r="F117" s="102" t="s">
        <v>138</v>
      </c>
      <c r="G117" s="107">
        <v>59.5</v>
      </c>
      <c r="H117" s="110"/>
      <c r="I117" s="138" t="s">
        <v>557</v>
      </c>
      <c r="J117" s="105">
        <v>1</v>
      </c>
      <c r="K117" s="106" t="s">
        <v>145</v>
      </c>
      <c r="M117" s="108"/>
      <c r="N117" s="109"/>
      <c r="O117" s="109"/>
    </row>
    <row r="118" spans="1:15" ht="16.5">
      <c r="A118" s="97">
        <v>19</v>
      </c>
      <c r="B118" s="165">
        <v>722</v>
      </c>
      <c r="C118" s="99" t="s">
        <v>571</v>
      </c>
      <c r="D118" s="100" t="s">
        <v>234</v>
      </c>
      <c r="E118" s="101" t="s">
        <v>163</v>
      </c>
      <c r="F118" s="102" t="s">
        <v>138</v>
      </c>
      <c r="G118" s="107" t="s">
        <v>603</v>
      </c>
      <c r="H118" s="110"/>
      <c r="I118" s="138" t="s">
        <v>44</v>
      </c>
      <c r="J118" s="105">
        <v>1</v>
      </c>
      <c r="K118" s="106" t="s">
        <v>235</v>
      </c>
      <c r="M118" s="108"/>
      <c r="N118" s="109"/>
      <c r="O118" s="109"/>
    </row>
    <row r="119" spans="1:15" ht="16.5">
      <c r="A119" s="97">
        <v>20</v>
      </c>
      <c r="B119" s="165">
        <v>365</v>
      </c>
      <c r="C119" s="99" t="s">
        <v>604</v>
      </c>
      <c r="D119" s="100" t="s">
        <v>605</v>
      </c>
      <c r="E119" s="101" t="s">
        <v>88</v>
      </c>
      <c r="F119" s="102" t="s">
        <v>138</v>
      </c>
      <c r="G119" s="107" t="s">
        <v>606</v>
      </c>
      <c r="H119" s="110"/>
      <c r="I119" s="138" t="s">
        <v>44</v>
      </c>
      <c r="J119" s="105">
        <v>1</v>
      </c>
      <c r="K119" s="106" t="s">
        <v>607</v>
      </c>
      <c r="M119" s="108"/>
      <c r="N119" s="109"/>
      <c r="O119" s="109"/>
    </row>
    <row r="120" spans="1:15" ht="16.5">
      <c r="A120" s="97">
        <v>21</v>
      </c>
      <c r="B120" s="165">
        <v>366</v>
      </c>
      <c r="C120" s="99" t="s">
        <v>608</v>
      </c>
      <c r="D120" s="100">
        <v>35372</v>
      </c>
      <c r="E120" s="101" t="s">
        <v>88</v>
      </c>
      <c r="F120" s="102" t="s">
        <v>138</v>
      </c>
      <c r="G120" s="107" t="s">
        <v>609</v>
      </c>
      <c r="H120" s="110"/>
      <c r="I120" s="138" t="s">
        <v>44</v>
      </c>
      <c r="J120" s="105">
        <v>1</v>
      </c>
      <c r="K120" s="106" t="s">
        <v>607</v>
      </c>
      <c r="M120" s="108"/>
      <c r="N120" s="109"/>
      <c r="O120" s="109"/>
    </row>
    <row r="121" spans="1:15" ht="16.5">
      <c r="A121" s="97">
        <v>22</v>
      </c>
      <c r="B121" s="165">
        <v>458</v>
      </c>
      <c r="C121" s="99" t="s">
        <v>575</v>
      </c>
      <c r="D121" s="100" t="s">
        <v>151</v>
      </c>
      <c r="E121" s="101" t="s">
        <v>160</v>
      </c>
      <c r="F121" s="102" t="s">
        <v>138</v>
      </c>
      <c r="G121" s="107" t="s">
        <v>610</v>
      </c>
      <c r="H121" s="110"/>
      <c r="I121" s="138" t="s">
        <v>44</v>
      </c>
      <c r="J121" s="105">
        <v>1</v>
      </c>
      <c r="K121" s="106" t="s">
        <v>534</v>
      </c>
      <c r="M121" s="108"/>
      <c r="N121" s="109"/>
      <c r="O121" s="109"/>
    </row>
    <row r="122" spans="1:15" ht="16.5">
      <c r="A122" s="97"/>
      <c r="B122" s="165">
        <v>214</v>
      </c>
      <c r="C122" s="99" t="s">
        <v>611</v>
      </c>
      <c r="D122" s="100" t="s">
        <v>234</v>
      </c>
      <c r="E122" s="101" t="s">
        <v>108</v>
      </c>
      <c r="F122" s="102" t="s">
        <v>182</v>
      </c>
      <c r="G122" s="107" t="s">
        <v>207</v>
      </c>
      <c r="H122" s="110"/>
      <c r="I122" s="138"/>
      <c r="J122" s="105" t="s">
        <v>199</v>
      </c>
      <c r="K122" s="106" t="s">
        <v>115</v>
      </c>
      <c r="M122" s="108"/>
      <c r="N122" s="109"/>
      <c r="O122" s="109"/>
    </row>
    <row r="123" spans="1:15" ht="16.5">
      <c r="A123" s="97"/>
      <c r="B123" s="165">
        <v>920</v>
      </c>
      <c r="C123" s="99" t="s">
        <v>612</v>
      </c>
      <c r="D123" s="100">
        <v>34755</v>
      </c>
      <c r="E123" s="101" t="s">
        <v>189</v>
      </c>
      <c r="F123" s="102" t="s">
        <v>138</v>
      </c>
      <c r="G123" s="107" t="s">
        <v>207</v>
      </c>
      <c r="H123" s="110"/>
      <c r="I123" s="138"/>
      <c r="J123" s="105" t="s">
        <v>199</v>
      </c>
      <c r="K123" s="106" t="s">
        <v>613</v>
      </c>
      <c r="M123" s="108"/>
      <c r="N123" s="109"/>
      <c r="O123" s="109"/>
    </row>
    <row r="124" spans="1:15" ht="17.25" thickBot="1">
      <c r="A124" s="97"/>
      <c r="B124" s="165">
        <v>20</v>
      </c>
      <c r="C124" s="99" t="s">
        <v>614</v>
      </c>
      <c r="D124" s="100">
        <v>35862</v>
      </c>
      <c r="E124" s="101" t="s">
        <v>255</v>
      </c>
      <c r="F124" s="102" t="s">
        <v>122</v>
      </c>
      <c r="G124" s="107" t="s">
        <v>615</v>
      </c>
      <c r="H124" s="110"/>
      <c r="I124" s="138" t="s">
        <v>44</v>
      </c>
      <c r="J124" s="105" t="s">
        <v>175</v>
      </c>
      <c r="K124" s="106" t="s">
        <v>565</v>
      </c>
      <c r="M124" s="108"/>
      <c r="N124" s="109"/>
      <c r="O124" s="109"/>
    </row>
    <row r="125" spans="1:23" ht="29.25" thickBot="1">
      <c r="A125" s="468" t="s">
        <v>616</v>
      </c>
      <c r="B125" s="469"/>
      <c r="C125" s="469"/>
      <c r="D125" s="469"/>
      <c r="E125" s="469"/>
      <c r="F125" s="469"/>
      <c r="G125" s="469"/>
      <c r="H125" s="469"/>
      <c r="I125" s="469"/>
      <c r="J125" s="469"/>
      <c r="K125" s="470"/>
      <c r="M125" s="81" t="s">
        <v>484</v>
      </c>
      <c r="N125" s="148" t="s">
        <v>578</v>
      </c>
      <c r="O125" s="83" t="s">
        <v>485</v>
      </c>
      <c r="P125" s="83" t="s">
        <v>486</v>
      </c>
      <c r="Q125" s="83" t="s">
        <v>487</v>
      </c>
      <c r="R125" s="83" t="s">
        <v>488</v>
      </c>
      <c r="S125" s="83" t="s">
        <v>489</v>
      </c>
      <c r="T125" s="83" t="s">
        <v>490</v>
      </c>
      <c r="U125" s="83" t="s">
        <v>491</v>
      </c>
      <c r="V125" s="83" t="s">
        <v>492</v>
      </c>
      <c r="W125" s="83" t="s">
        <v>493</v>
      </c>
    </row>
    <row r="126" spans="1:23" ht="18.75" customHeight="1" thickBot="1">
      <c r="A126" s="459" t="s">
        <v>494</v>
      </c>
      <c r="B126" s="460"/>
      <c r="C126" s="460"/>
      <c r="D126" s="460"/>
      <c r="E126" s="460"/>
      <c r="F126" s="460"/>
      <c r="G126" s="460"/>
      <c r="H126" s="460"/>
      <c r="I126" s="460"/>
      <c r="J126" s="460"/>
      <c r="K126" s="461"/>
      <c r="M126" s="149" t="s">
        <v>617</v>
      </c>
      <c r="N126" s="150" t="s">
        <v>580</v>
      </c>
      <c r="O126" s="86" t="s">
        <v>497</v>
      </c>
      <c r="P126" s="153" t="s">
        <v>618</v>
      </c>
      <c r="Q126" s="153" t="s">
        <v>619</v>
      </c>
      <c r="R126" s="153" t="s">
        <v>620</v>
      </c>
      <c r="S126" s="153" t="s">
        <v>621</v>
      </c>
      <c r="T126" s="153" t="s">
        <v>622</v>
      </c>
      <c r="U126" s="153" t="s">
        <v>623</v>
      </c>
      <c r="V126" s="153" t="s">
        <v>624</v>
      </c>
      <c r="W126" s="153" t="s">
        <v>625</v>
      </c>
    </row>
    <row r="127" spans="1:15" ht="16.5">
      <c r="A127" s="121">
        <v>1</v>
      </c>
      <c r="B127" s="165">
        <v>410</v>
      </c>
      <c r="C127" s="166" t="s">
        <v>626</v>
      </c>
      <c r="D127" s="167">
        <v>32118</v>
      </c>
      <c r="E127" s="168" t="s">
        <v>108</v>
      </c>
      <c r="F127" s="102"/>
      <c r="G127" s="103" t="s">
        <v>627</v>
      </c>
      <c r="H127" s="169"/>
      <c r="I127" s="104">
        <v>1</v>
      </c>
      <c r="J127" s="105"/>
      <c r="K127" s="170" t="s">
        <v>628</v>
      </c>
      <c r="M127" s="108"/>
      <c r="N127" s="109"/>
      <c r="O127" s="109"/>
    </row>
    <row r="128" spans="1:15" ht="16.5">
      <c r="A128" s="97">
        <v>2</v>
      </c>
      <c r="B128" s="165">
        <v>21</v>
      </c>
      <c r="C128" s="166" t="s">
        <v>586</v>
      </c>
      <c r="D128" s="167">
        <v>34589</v>
      </c>
      <c r="E128" s="168" t="s">
        <v>255</v>
      </c>
      <c r="F128" s="102" t="s">
        <v>122</v>
      </c>
      <c r="G128" s="103" t="s">
        <v>629</v>
      </c>
      <c r="H128" s="169"/>
      <c r="I128" s="104">
        <v>1</v>
      </c>
      <c r="J128" s="105"/>
      <c r="K128" s="170" t="s">
        <v>587</v>
      </c>
      <c r="M128" s="108"/>
      <c r="N128" s="109"/>
      <c r="O128" s="109"/>
    </row>
    <row r="129" spans="1:15" ht="16.5">
      <c r="A129" s="97">
        <v>3</v>
      </c>
      <c r="B129" s="165">
        <v>22</v>
      </c>
      <c r="C129" s="166" t="s">
        <v>630</v>
      </c>
      <c r="D129" s="167">
        <v>34501</v>
      </c>
      <c r="E129" s="168" t="s">
        <v>108</v>
      </c>
      <c r="F129" s="102" t="s">
        <v>122</v>
      </c>
      <c r="G129" s="103" t="s">
        <v>631</v>
      </c>
      <c r="H129" s="169"/>
      <c r="I129" s="104">
        <v>1</v>
      </c>
      <c r="J129" s="105"/>
      <c r="K129" s="170" t="s">
        <v>587</v>
      </c>
      <c r="M129" s="108"/>
      <c r="N129" s="109"/>
      <c r="O129" s="109"/>
    </row>
    <row r="130" spans="1:15" ht="16.5">
      <c r="A130" s="97">
        <v>4</v>
      </c>
      <c r="B130" s="165">
        <v>169</v>
      </c>
      <c r="C130" s="166" t="s">
        <v>632</v>
      </c>
      <c r="D130" s="167" t="s">
        <v>331</v>
      </c>
      <c r="E130" s="168" t="s">
        <v>163</v>
      </c>
      <c r="F130" s="102" t="s">
        <v>109</v>
      </c>
      <c r="G130" s="103" t="s">
        <v>633</v>
      </c>
      <c r="H130" s="169"/>
      <c r="I130" s="104">
        <v>1</v>
      </c>
      <c r="J130" s="105"/>
      <c r="K130" s="170" t="s">
        <v>634</v>
      </c>
      <c r="M130" s="171"/>
      <c r="N130" s="109"/>
      <c r="O130" s="109"/>
    </row>
    <row r="131" spans="1:15" ht="16.5">
      <c r="A131" s="97">
        <v>5</v>
      </c>
      <c r="B131" s="165">
        <v>18</v>
      </c>
      <c r="C131" s="166" t="s">
        <v>635</v>
      </c>
      <c r="D131" s="167">
        <v>34067</v>
      </c>
      <c r="E131" s="168" t="s">
        <v>108</v>
      </c>
      <c r="F131" s="102" t="s">
        <v>138</v>
      </c>
      <c r="G131" s="103" t="s">
        <v>636</v>
      </c>
      <c r="H131" s="169"/>
      <c r="I131" s="104">
        <v>2</v>
      </c>
      <c r="J131" s="105"/>
      <c r="K131" s="170" t="s">
        <v>637</v>
      </c>
      <c r="M131" s="171"/>
      <c r="N131" s="109"/>
      <c r="O131" s="109"/>
    </row>
    <row r="132" spans="1:15" ht="16.5">
      <c r="A132" s="97">
        <v>6</v>
      </c>
      <c r="B132" s="165">
        <v>221</v>
      </c>
      <c r="C132" s="166" t="s">
        <v>638</v>
      </c>
      <c r="D132" s="167">
        <v>32926</v>
      </c>
      <c r="E132" s="168" t="s">
        <v>108</v>
      </c>
      <c r="F132" s="102" t="s">
        <v>122</v>
      </c>
      <c r="G132" s="103" t="s">
        <v>639</v>
      </c>
      <c r="H132" s="169"/>
      <c r="I132" s="104">
        <v>2</v>
      </c>
      <c r="J132" s="105"/>
      <c r="K132" s="170" t="s">
        <v>587</v>
      </c>
      <c r="M132" s="171"/>
      <c r="N132" s="109"/>
      <c r="O132" s="109"/>
    </row>
    <row r="133" spans="1:15" ht="16.5">
      <c r="A133" s="97">
        <v>7</v>
      </c>
      <c r="B133" s="165">
        <v>415</v>
      </c>
      <c r="C133" s="166" t="s">
        <v>640</v>
      </c>
      <c r="D133" s="167">
        <v>33922</v>
      </c>
      <c r="E133" s="168" t="s">
        <v>108</v>
      </c>
      <c r="F133" s="102" t="s">
        <v>352</v>
      </c>
      <c r="G133" s="103" t="s">
        <v>641</v>
      </c>
      <c r="H133" s="169"/>
      <c r="I133" s="104">
        <v>2</v>
      </c>
      <c r="J133" s="105"/>
      <c r="K133" s="170" t="s">
        <v>642</v>
      </c>
      <c r="M133" s="171"/>
      <c r="N133" s="109"/>
      <c r="O133" s="109"/>
    </row>
    <row r="134" spans="1:15" ht="16.5">
      <c r="A134" s="97">
        <v>8</v>
      </c>
      <c r="B134" s="165">
        <v>226</v>
      </c>
      <c r="C134" s="166" t="s">
        <v>643</v>
      </c>
      <c r="D134" s="167" t="s">
        <v>331</v>
      </c>
      <c r="E134" s="168" t="s">
        <v>160</v>
      </c>
      <c r="F134" s="102" t="s">
        <v>109</v>
      </c>
      <c r="G134" s="103" t="s">
        <v>644</v>
      </c>
      <c r="H134" s="169"/>
      <c r="I134" s="104">
        <v>2</v>
      </c>
      <c r="J134" s="105"/>
      <c r="K134" s="170" t="s">
        <v>645</v>
      </c>
      <c r="M134" s="171"/>
      <c r="N134" s="109"/>
      <c r="O134" s="109"/>
    </row>
    <row r="135" spans="1:15" ht="16.5">
      <c r="A135" s="97"/>
      <c r="B135" s="165">
        <v>28</v>
      </c>
      <c r="C135" s="166" t="s">
        <v>646</v>
      </c>
      <c r="D135" s="167" t="s">
        <v>548</v>
      </c>
      <c r="E135" s="168" t="s">
        <v>108</v>
      </c>
      <c r="F135" s="102" t="s">
        <v>122</v>
      </c>
      <c r="G135" s="108" t="s">
        <v>198</v>
      </c>
      <c r="H135" s="169"/>
      <c r="I135" s="104"/>
      <c r="J135" s="105"/>
      <c r="K135" s="170" t="s">
        <v>647</v>
      </c>
      <c r="M135" s="171"/>
      <c r="N135" s="109"/>
      <c r="O135" s="109"/>
    </row>
    <row r="136" spans="1:15" ht="16.5">
      <c r="A136" s="97"/>
      <c r="B136" s="165">
        <v>227</v>
      </c>
      <c r="C136" s="166" t="s">
        <v>648</v>
      </c>
      <c r="D136" s="167">
        <v>32633</v>
      </c>
      <c r="E136" s="168" t="s">
        <v>152</v>
      </c>
      <c r="F136" s="102" t="s">
        <v>122</v>
      </c>
      <c r="G136" s="108" t="s">
        <v>198</v>
      </c>
      <c r="H136" s="169"/>
      <c r="I136" s="104"/>
      <c r="J136" s="105"/>
      <c r="K136" s="170" t="s">
        <v>649</v>
      </c>
      <c r="M136" s="171"/>
      <c r="N136" s="109"/>
      <c r="O136" s="109"/>
    </row>
    <row r="137" spans="1:15" ht="16.5">
      <c r="A137" s="468" t="s">
        <v>616</v>
      </c>
      <c r="B137" s="469"/>
      <c r="C137" s="469"/>
      <c r="D137" s="469"/>
      <c r="E137" s="469"/>
      <c r="F137" s="469"/>
      <c r="G137" s="469"/>
      <c r="H137" s="469"/>
      <c r="I137" s="469"/>
      <c r="J137" s="469"/>
      <c r="K137" s="470"/>
      <c r="M137" s="171"/>
      <c r="N137" s="109"/>
      <c r="O137" s="109"/>
    </row>
    <row r="138" spans="1:15" ht="16.5">
      <c r="A138" s="459" t="s">
        <v>509</v>
      </c>
      <c r="B138" s="460"/>
      <c r="C138" s="460"/>
      <c r="D138" s="460"/>
      <c r="E138" s="460"/>
      <c r="F138" s="460"/>
      <c r="G138" s="460"/>
      <c r="H138" s="460"/>
      <c r="I138" s="460"/>
      <c r="J138" s="460"/>
      <c r="K138" s="461"/>
      <c r="M138" s="171"/>
      <c r="N138" s="109"/>
      <c r="O138" s="109"/>
    </row>
    <row r="139" spans="1:15" ht="16.5">
      <c r="A139" s="97">
        <v>1</v>
      </c>
      <c r="B139" s="165">
        <v>1</v>
      </c>
      <c r="C139" s="166" t="s">
        <v>588</v>
      </c>
      <c r="D139" s="167" t="s">
        <v>589</v>
      </c>
      <c r="E139" s="168" t="s">
        <v>108</v>
      </c>
      <c r="F139" s="102" t="s">
        <v>109</v>
      </c>
      <c r="G139" s="103" t="s">
        <v>650</v>
      </c>
      <c r="H139" s="169"/>
      <c r="I139" s="104">
        <v>1</v>
      </c>
      <c r="J139" s="105">
        <v>27</v>
      </c>
      <c r="K139" s="170" t="s">
        <v>590</v>
      </c>
      <c r="M139" s="171"/>
      <c r="N139" s="109"/>
      <c r="O139" s="109"/>
    </row>
    <row r="140" spans="1:15" ht="16.5">
      <c r="A140" s="97">
        <v>2</v>
      </c>
      <c r="B140" s="165">
        <v>12</v>
      </c>
      <c r="C140" s="166" t="s">
        <v>651</v>
      </c>
      <c r="D140" s="167" t="s">
        <v>439</v>
      </c>
      <c r="E140" s="168" t="s">
        <v>108</v>
      </c>
      <c r="F140" s="102" t="s">
        <v>122</v>
      </c>
      <c r="G140" s="103" t="s">
        <v>652</v>
      </c>
      <c r="H140" s="169"/>
      <c r="I140" s="104">
        <v>2</v>
      </c>
      <c r="J140" s="105">
        <v>24</v>
      </c>
      <c r="K140" s="170" t="s">
        <v>653</v>
      </c>
      <c r="M140" s="171"/>
      <c r="N140" s="109"/>
      <c r="O140" s="109"/>
    </row>
    <row r="141" spans="1:15" ht="16.5">
      <c r="A141" s="97">
        <v>3</v>
      </c>
      <c r="B141" s="165">
        <v>526</v>
      </c>
      <c r="C141" s="166" t="s">
        <v>654</v>
      </c>
      <c r="D141" s="167">
        <v>35004</v>
      </c>
      <c r="E141" s="168" t="s">
        <v>152</v>
      </c>
      <c r="F141" s="102" t="s">
        <v>122</v>
      </c>
      <c r="G141" s="103" t="s">
        <v>655</v>
      </c>
      <c r="H141" s="169"/>
      <c r="I141" s="104">
        <v>2</v>
      </c>
      <c r="J141" s="105">
        <v>21</v>
      </c>
      <c r="K141" s="170" t="s">
        <v>656</v>
      </c>
      <c r="M141" s="171"/>
      <c r="N141" s="109"/>
      <c r="O141" s="109"/>
    </row>
    <row r="142" spans="1:15" ht="16.5">
      <c r="A142" s="97">
        <v>4</v>
      </c>
      <c r="B142" s="165">
        <v>433</v>
      </c>
      <c r="C142" s="166" t="s">
        <v>657</v>
      </c>
      <c r="D142" s="167">
        <v>35201</v>
      </c>
      <c r="E142" s="168" t="s">
        <v>222</v>
      </c>
      <c r="F142" s="102" t="s">
        <v>109</v>
      </c>
      <c r="G142" s="103" t="s">
        <v>658</v>
      </c>
      <c r="H142" s="169"/>
      <c r="I142" s="104">
        <v>2</v>
      </c>
      <c r="J142" s="105">
        <v>18</v>
      </c>
      <c r="K142" s="170" t="s">
        <v>659</v>
      </c>
      <c r="M142" s="171"/>
      <c r="N142" s="109"/>
      <c r="O142" s="109"/>
    </row>
    <row r="143" spans="1:15" ht="16.5">
      <c r="A143" s="97">
        <v>5</v>
      </c>
      <c r="B143" s="165">
        <v>503</v>
      </c>
      <c r="C143" s="166" t="s">
        <v>660</v>
      </c>
      <c r="D143" s="167">
        <v>35122</v>
      </c>
      <c r="E143" s="168" t="s">
        <v>152</v>
      </c>
      <c r="F143" s="102" t="s">
        <v>109</v>
      </c>
      <c r="G143" s="103" t="s">
        <v>661</v>
      </c>
      <c r="H143" s="169"/>
      <c r="I143" s="104">
        <v>2</v>
      </c>
      <c r="J143" s="105">
        <v>16</v>
      </c>
      <c r="K143" s="170" t="s">
        <v>662</v>
      </c>
      <c r="M143" s="171"/>
      <c r="N143" s="109"/>
      <c r="O143" s="109"/>
    </row>
    <row r="144" spans="1:15" ht="16.5">
      <c r="A144" s="97">
        <v>6</v>
      </c>
      <c r="B144" s="165">
        <v>35</v>
      </c>
      <c r="C144" s="166" t="s">
        <v>596</v>
      </c>
      <c r="D144" s="167">
        <v>35277</v>
      </c>
      <c r="E144" s="168" t="s">
        <v>108</v>
      </c>
      <c r="F144" s="102" t="s">
        <v>122</v>
      </c>
      <c r="G144" s="103" t="s">
        <v>663</v>
      </c>
      <c r="H144" s="169"/>
      <c r="I144" s="104">
        <v>3</v>
      </c>
      <c r="J144" s="105" t="s">
        <v>220</v>
      </c>
      <c r="K144" s="170" t="s">
        <v>587</v>
      </c>
      <c r="M144" s="171"/>
      <c r="N144" s="109"/>
      <c r="O144" s="109"/>
    </row>
    <row r="145" spans="1:15" ht="16.5">
      <c r="A145" s="97">
        <v>7</v>
      </c>
      <c r="B145" s="165">
        <v>851</v>
      </c>
      <c r="C145" s="166" t="s">
        <v>664</v>
      </c>
      <c r="D145" s="167">
        <v>34920</v>
      </c>
      <c r="E145" s="168" t="s">
        <v>154</v>
      </c>
      <c r="F145" s="102" t="s">
        <v>155</v>
      </c>
      <c r="G145" s="103" t="s">
        <v>665</v>
      </c>
      <c r="H145" s="169"/>
      <c r="I145" s="104">
        <v>3</v>
      </c>
      <c r="J145" s="105">
        <v>14</v>
      </c>
      <c r="K145" s="170" t="s">
        <v>185</v>
      </c>
      <c r="M145" s="171"/>
      <c r="N145" s="109"/>
      <c r="O145" s="109"/>
    </row>
    <row r="146" spans="1:15" ht="16.5">
      <c r="A146" s="97">
        <v>8</v>
      </c>
      <c r="B146" s="165">
        <v>64</v>
      </c>
      <c r="C146" s="166" t="s">
        <v>597</v>
      </c>
      <c r="D146" s="167">
        <v>35321</v>
      </c>
      <c r="E146" s="168" t="s">
        <v>128</v>
      </c>
      <c r="F146" s="102" t="s">
        <v>129</v>
      </c>
      <c r="G146" s="103" t="s">
        <v>666</v>
      </c>
      <c r="H146" s="169"/>
      <c r="I146" s="104">
        <v>3</v>
      </c>
      <c r="J146" s="105">
        <v>12</v>
      </c>
      <c r="K146" s="170" t="s">
        <v>598</v>
      </c>
      <c r="M146" s="171"/>
      <c r="N146" s="109"/>
      <c r="O146" s="109"/>
    </row>
    <row r="147" spans="1:15" ht="16.5">
      <c r="A147" s="97">
        <v>9</v>
      </c>
      <c r="B147" s="165">
        <v>532</v>
      </c>
      <c r="C147" s="166" t="s">
        <v>667</v>
      </c>
      <c r="D147" s="167">
        <v>34973</v>
      </c>
      <c r="E147" s="168" t="s">
        <v>152</v>
      </c>
      <c r="F147" s="102" t="s">
        <v>122</v>
      </c>
      <c r="G147" s="103" t="s">
        <v>668</v>
      </c>
      <c r="H147" s="169"/>
      <c r="I147" s="104">
        <v>3</v>
      </c>
      <c r="J147" s="105">
        <v>10</v>
      </c>
      <c r="K147" s="170" t="s">
        <v>669</v>
      </c>
      <c r="M147" s="171"/>
      <c r="N147" s="109"/>
      <c r="O147" s="109"/>
    </row>
    <row r="148" spans="1:15" ht="16.5">
      <c r="A148" s="97">
        <v>10</v>
      </c>
      <c r="B148" s="165">
        <v>710</v>
      </c>
      <c r="C148" s="166" t="s">
        <v>670</v>
      </c>
      <c r="D148" s="167" t="s">
        <v>234</v>
      </c>
      <c r="E148" s="168" t="s">
        <v>163</v>
      </c>
      <c r="F148" s="102" t="s">
        <v>138</v>
      </c>
      <c r="G148" s="103" t="s">
        <v>671</v>
      </c>
      <c r="H148" s="169"/>
      <c r="I148" s="104">
        <v>3</v>
      </c>
      <c r="J148" s="105">
        <v>8</v>
      </c>
      <c r="K148" s="170" t="s">
        <v>672</v>
      </c>
      <c r="M148" s="171"/>
      <c r="N148" s="109"/>
      <c r="O148" s="109"/>
    </row>
    <row r="149" spans="1:15" ht="16.5">
      <c r="A149" s="97">
        <v>11</v>
      </c>
      <c r="B149" s="165">
        <v>303</v>
      </c>
      <c r="C149" s="166" t="s">
        <v>602</v>
      </c>
      <c r="D149" s="167" t="s">
        <v>151</v>
      </c>
      <c r="E149" s="168" t="s">
        <v>144</v>
      </c>
      <c r="F149" s="102" t="s">
        <v>138</v>
      </c>
      <c r="G149" s="103" t="s">
        <v>673</v>
      </c>
      <c r="H149" s="169"/>
      <c r="I149" s="104" t="s">
        <v>44</v>
      </c>
      <c r="J149" s="105">
        <v>6</v>
      </c>
      <c r="K149" s="170" t="s">
        <v>145</v>
      </c>
      <c r="M149" s="171"/>
      <c r="N149" s="109"/>
      <c r="O149" s="109"/>
    </row>
    <row r="150" spans="1:15" ht="16.5">
      <c r="A150" s="97">
        <v>12</v>
      </c>
      <c r="B150" s="165">
        <v>365</v>
      </c>
      <c r="C150" s="166" t="s">
        <v>604</v>
      </c>
      <c r="D150" s="167" t="s">
        <v>605</v>
      </c>
      <c r="E150" s="168" t="s">
        <v>88</v>
      </c>
      <c r="F150" s="102" t="s">
        <v>138</v>
      </c>
      <c r="G150" s="103" t="s">
        <v>674</v>
      </c>
      <c r="H150" s="169"/>
      <c r="I150" s="104" t="s">
        <v>44</v>
      </c>
      <c r="J150" s="105">
        <v>4</v>
      </c>
      <c r="K150" s="170" t="s">
        <v>607</v>
      </c>
      <c r="M150" s="171"/>
      <c r="N150" s="109"/>
      <c r="O150" s="109"/>
    </row>
    <row r="151" spans="1:15" ht="16.5">
      <c r="A151" s="97">
        <v>13</v>
      </c>
      <c r="B151" s="165">
        <v>124</v>
      </c>
      <c r="C151" s="166" t="s">
        <v>675</v>
      </c>
      <c r="D151" s="167">
        <v>34916</v>
      </c>
      <c r="E151" s="168" t="s">
        <v>117</v>
      </c>
      <c r="F151" s="102" t="s">
        <v>118</v>
      </c>
      <c r="G151" s="103" t="s">
        <v>676</v>
      </c>
      <c r="H151" s="169"/>
      <c r="I151" s="104" t="s">
        <v>44</v>
      </c>
      <c r="J151" s="105">
        <v>2</v>
      </c>
      <c r="K151" s="170" t="s">
        <v>515</v>
      </c>
      <c r="M151" s="171"/>
      <c r="N151" s="109"/>
      <c r="O151" s="109"/>
    </row>
    <row r="152" spans="1:15" ht="16.5">
      <c r="A152" s="97">
        <v>14</v>
      </c>
      <c r="B152" s="165">
        <v>719</v>
      </c>
      <c r="C152" s="166" t="s">
        <v>677</v>
      </c>
      <c r="D152" s="167" t="s">
        <v>234</v>
      </c>
      <c r="E152" s="168" t="s">
        <v>678</v>
      </c>
      <c r="F152" s="102" t="s">
        <v>138</v>
      </c>
      <c r="G152" s="103" t="s">
        <v>679</v>
      </c>
      <c r="H152" s="169"/>
      <c r="I152" s="104" t="s">
        <v>44</v>
      </c>
      <c r="J152" s="105">
        <v>1</v>
      </c>
      <c r="K152" s="170" t="s">
        <v>164</v>
      </c>
      <c r="M152" s="171"/>
      <c r="N152" s="109"/>
      <c r="O152" s="109"/>
    </row>
    <row r="153" spans="1:15" ht="16.5">
      <c r="A153" s="97">
        <v>15</v>
      </c>
      <c r="B153" s="165">
        <v>207</v>
      </c>
      <c r="C153" s="166" t="s">
        <v>680</v>
      </c>
      <c r="D153" s="167">
        <v>207</v>
      </c>
      <c r="E153" s="168" t="s">
        <v>195</v>
      </c>
      <c r="F153" s="102" t="s">
        <v>260</v>
      </c>
      <c r="G153" s="103" t="s">
        <v>681</v>
      </c>
      <c r="H153" s="169"/>
      <c r="I153" s="104" t="s">
        <v>44</v>
      </c>
      <c r="J153" s="105">
        <v>1</v>
      </c>
      <c r="K153" s="170" t="s">
        <v>682</v>
      </c>
      <c r="M153" s="171"/>
      <c r="N153" s="109"/>
      <c r="O153" s="109"/>
    </row>
    <row r="154" spans="1:15" ht="16.5">
      <c r="A154" s="97">
        <v>16</v>
      </c>
      <c r="B154" s="165">
        <v>361</v>
      </c>
      <c r="C154" s="166" t="s">
        <v>683</v>
      </c>
      <c r="D154" s="167" t="s">
        <v>684</v>
      </c>
      <c r="E154" s="168" t="s">
        <v>88</v>
      </c>
      <c r="F154" s="102" t="s">
        <v>138</v>
      </c>
      <c r="G154" s="103" t="s">
        <v>685</v>
      </c>
      <c r="H154" s="169"/>
      <c r="I154" s="104" t="s">
        <v>44</v>
      </c>
      <c r="J154" s="105">
        <v>1</v>
      </c>
      <c r="K154" s="170" t="s">
        <v>686</v>
      </c>
      <c r="M154" s="171"/>
      <c r="N154" s="109"/>
      <c r="O154" s="109"/>
    </row>
    <row r="155" spans="1:15" ht="16.5">
      <c r="A155" s="97">
        <v>17</v>
      </c>
      <c r="B155" s="165">
        <v>825</v>
      </c>
      <c r="C155" s="166" t="s">
        <v>687</v>
      </c>
      <c r="D155" s="167">
        <v>35228</v>
      </c>
      <c r="E155" s="168" t="s">
        <v>177</v>
      </c>
      <c r="F155" s="102" t="s">
        <v>260</v>
      </c>
      <c r="G155" s="103" t="s">
        <v>688</v>
      </c>
      <c r="H155" s="169"/>
      <c r="I155" s="104" t="s">
        <v>44</v>
      </c>
      <c r="J155" s="105">
        <v>1</v>
      </c>
      <c r="K155" s="170" t="s">
        <v>689</v>
      </c>
      <c r="M155" s="171"/>
      <c r="N155" s="109"/>
      <c r="O155" s="109"/>
    </row>
    <row r="156" spans="1:15" ht="16.5">
      <c r="A156" s="97">
        <v>18</v>
      </c>
      <c r="B156" s="165">
        <v>206</v>
      </c>
      <c r="C156" s="166" t="s">
        <v>690</v>
      </c>
      <c r="D156" s="167">
        <v>35161</v>
      </c>
      <c r="E156" s="168" t="s">
        <v>195</v>
      </c>
      <c r="F156" s="102" t="s">
        <v>260</v>
      </c>
      <c r="G156" s="103" t="s">
        <v>691</v>
      </c>
      <c r="H156" s="169"/>
      <c r="I156" s="104" t="s">
        <v>44</v>
      </c>
      <c r="J156" s="105">
        <v>1</v>
      </c>
      <c r="K156" s="170" t="s">
        <v>196</v>
      </c>
      <c r="M156" s="171"/>
      <c r="N156" s="109"/>
      <c r="O156" s="109"/>
    </row>
    <row r="157" spans="1:15" ht="16.5">
      <c r="A157" s="97">
        <v>19</v>
      </c>
      <c r="B157" s="165">
        <v>455</v>
      </c>
      <c r="C157" s="166" t="s">
        <v>533</v>
      </c>
      <c r="D157" s="167" t="s">
        <v>234</v>
      </c>
      <c r="E157" s="168" t="s">
        <v>160</v>
      </c>
      <c r="F157" s="102" t="s">
        <v>138</v>
      </c>
      <c r="G157" s="103" t="s">
        <v>692</v>
      </c>
      <c r="H157" s="169"/>
      <c r="I157" s="104" t="s">
        <v>93</v>
      </c>
      <c r="J157" s="105">
        <v>1</v>
      </c>
      <c r="K157" s="170" t="s">
        <v>534</v>
      </c>
      <c r="M157" s="171"/>
      <c r="N157" s="109"/>
      <c r="O157" s="109"/>
    </row>
    <row r="158" spans="1:15" ht="16.5">
      <c r="A158" s="97">
        <v>20</v>
      </c>
      <c r="B158" s="165">
        <v>366</v>
      </c>
      <c r="C158" s="166" t="s">
        <v>608</v>
      </c>
      <c r="D158" s="167">
        <v>35372</v>
      </c>
      <c r="E158" s="168" t="s">
        <v>88</v>
      </c>
      <c r="F158" s="102" t="s">
        <v>138</v>
      </c>
      <c r="G158" s="103" t="s">
        <v>693</v>
      </c>
      <c r="H158" s="169"/>
      <c r="I158" s="104" t="s">
        <v>93</v>
      </c>
      <c r="J158" s="105">
        <v>1</v>
      </c>
      <c r="K158" s="170" t="s">
        <v>607</v>
      </c>
      <c r="M158" s="171"/>
      <c r="N158" s="109"/>
      <c r="O158" s="109"/>
    </row>
    <row r="159" spans="1:15" ht="16.5">
      <c r="A159" s="97"/>
      <c r="B159" s="165">
        <v>214</v>
      </c>
      <c r="C159" s="166" t="s">
        <v>611</v>
      </c>
      <c r="D159" s="167" t="s">
        <v>234</v>
      </c>
      <c r="E159" s="168" t="s">
        <v>108</v>
      </c>
      <c r="F159" s="102" t="s">
        <v>182</v>
      </c>
      <c r="G159" s="108" t="s">
        <v>207</v>
      </c>
      <c r="H159" s="169"/>
      <c r="I159" s="104"/>
      <c r="J159" s="105" t="s">
        <v>199</v>
      </c>
      <c r="K159" s="170" t="s">
        <v>115</v>
      </c>
      <c r="M159" s="171"/>
      <c r="N159" s="109"/>
      <c r="O159" s="109"/>
    </row>
    <row r="160" spans="1:15" ht="16.5">
      <c r="A160" s="97"/>
      <c r="B160" s="165">
        <v>920</v>
      </c>
      <c r="C160" s="166" t="s">
        <v>612</v>
      </c>
      <c r="D160" s="167">
        <v>34755</v>
      </c>
      <c r="E160" s="168" t="s">
        <v>189</v>
      </c>
      <c r="F160" s="102" t="s">
        <v>138</v>
      </c>
      <c r="G160" s="108" t="s">
        <v>207</v>
      </c>
      <c r="H160" s="169"/>
      <c r="I160" s="104"/>
      <c r="J160" s="105" t="s">
        <v>199</v>
      </c>
      <c r="K160" s="170" t="s">
        <v>613</v>
      </c>
      <c r="M160" s="171"/>
      <c r="N160" s="109"/>
      <c r="O160" s="109"/>
    </row>
    <row r="161" spans="1:15" ht="16.5">
      <c r="A161" s="97"/>
      <c r="B161" s="165">
        <v>436</v>
      </c>
      <c r="C161" s="166" t="s">
        <v>694</v>
      </c>
      <c r="D161" s="167" t="s">
        <v>151</v>
      </c>
      <c r="E161" s="168" t="s">
        <v>222</v>
      </c>
      <c r="F161" s="102" t="s">
        <v>223</v>
      </c>
      <c r="G161" s="108" t="s">
        <v>207</v>
      </c>
      <c r="H161" s="169"/>
      <c r="I161" s="104"/>
      <c r="J161" s="105" t="s">
        <v>199</v>
      </c>
      <c r="K161" s="170" t="s">
        <v>224</v>
      </c>
      <c r="M161" s="171"/>
      <c r="N161" s="109"/>
      <c r="O161" s="109"/>
    </row>
    <row r="162" spans="1:15" ht="17.25" thickBot="1">
      <c r="A162" s="97"/>
      <c r="B162" s="165">
        <v>59</v>
      </c>
      <c r="C162" s="166" t="s">
        <v>695</v>
      </c>
      <c r="D162" s="167" t="s">
        <v>540</v>
      </c>
      <c r="E162" s="168" t="s">
        <v>137</v>
      </c>
      <c r="F162" s="102" t="s">
        <v>138</v>
      </c>
      <c r="G162" s="103" t="s">
        <v>696</v>
      </c>
      <c r="H162" s="169"/>
      <c r="I162" s="104" t="s">
        <v>44</v>
      </c>
      <c r="J162" s="105" t="s">
        <v>175</v>
      </c>
      <c r="K162" s="170" t="s">
        <v>697</v>
      </c>
      <c r="M162" s="171"/>
      <c r="N162" s="109"/>
      <c r="O162" s="109"/>
    </row>
    <row r="163" spans="1:23" ht="29.25" thickBot="1">
      <c r="A163" s="456" t="s">
        <v>698</v>
      </c>
      <c r="B163" s="457"/>
      <c r="C163" s="457"/>
      <c r="D163" s="457"/>
      <c r="E163" s="457"/>
      <c r="F163" s="457"/>
      <c r="G163" s="457"/>
      <c r="H163" s="457"/>
      <c r="I163" s="457"/>
      <c r="J163" s="457"/>
      <c r="K163" s="458"/>
      <c r="M163" s="81" t="s">
        <v>484</v>
      </c>
      <c r="N163" s="148" t="s">
        <v>578</v>
      </c>
      <c r="O163" s="83" t="s">
        <v>485</v>
      </c>
      <c r="P163" s="83" t="s">
        <v>486</v>
      </c>
      <c r="Q163" s="83" t="s">
        <v>487</v>
      </c>
      <c r="R163" s="83" t="s">
        <v>488</v>
      </c>
      <c r="S163" s="83" t="s">
        <v>489</v>
      </c>
      <c r="T163" s="83" t="s">
        <v>490</v>
      </c>
      <c r="U163" s="83" t="s">
        <v>491</v>
      </c>
      <c r="V163" s="83" t="s">
        <v>492</v>
      </c>
      <c r="W163" s="83" t="s">
        <v>493</v>
      </c>
    </row>
    <row r="164" spans="1:23" ht="21" customHeight="1" thickBot="1">
      <c r="A164" s="462" t="s">
        <v>494</v>
      </c>
      <c r="B164" s="463"/>
      <c r="C164" s="463"/>
      <c r="D164" s="463"/>
      <c r="E164" s="463"/>
      <c r="F164" s="463"/>
      <c r="G164" s="463"/>
      <c r="H164" s="463"/>
      <c r="I164" s="463"/>
      <c r="J164" s="463"/>
      <c r="K164" s="464"/>
      <c r="M164" s="172" t="s">
        <v>699</v>
      </c>
      <c r="N164" s="150" t="s">
        <v>580</v>
      </c>
      <c r="O164" s="153" t="s">
        <v>700</v>
      </c>
      <c r="P164" s="153" t="s">
        <v>701</v>
      </c>
      <c r="Q164" s="153" t="s">
        <v>702</v>
      </c>
      <c r="R164" s="153" t="s">
        <v>703</v>
      </c>
      <c r="S164" s="153" t="s">
        <v>704</v>
      </c>
      <c r="T164" s="153" t="s">
        <v>705</v>
      </c>
      <c r="U164" s="153" t="s">
        <v>706</v>
      </c>
      <c r="V164" s="153" t="s">
        <v>707</v>
      </c>
      <c r="W164" s="153" t="s">
        <v>708</v>
      </c>
    </row>
    <row r="165" spans="1:15" ht="16.5">
      <c r="A165" s="97">
        <v>1</v>
      </c>
      <c r="B165" s="98">
        <v>232</v>
      </c>
      <c r="C165" s="166" t="s">
        <v>709</v>
      </c>
      <c r="D165" s="167">
        <v>33178</v>
      </c>
      <c r="E165" s="168" t="s">
        <v>160</v>
      </c>
      <c r="F165" s="102" t="s">
        <v>138</v>
      </c>
      <c r="G165" s="103" t="s">
        <v>710</v>
      </c>
      <c r="H165" s="169"/>
      <c r="I165" s="104" t="s">
        <v>203</v>
      </c>
      <c r="J165" s="105"/>
      <c r="K165" s="170" t="s">
        <v>711</v>
      </c>
      <c r="O165" s="109"/>
    </row>
    <row r="166" spans="1:15" ht="16.5">
      <c r="A166" s="97">
        <v>2</v>
      </c>
      <c r="B166" s="98">
        <v>169</v>
      </c>
      <c r="C166" s="166" t="s">
        <v>632</v>
      </c>
      <c r="D166" s="167" t="s">
        <v>331</v>
      </c>
      <c r="E166" s="168" t="s">
        <v>163</v>
      </c>
      <c r="F166" s="102" t="s">
        <v>109</v>
      </c>
      <c r="G166" s="103" t="s">
        <v>712</v>
      </c>
      <c r="H166" s="169"/>
      <c r="I166" s="104">
        <v>2</v>
      </c>
      <c r="J166" s="105"/>
      <c r="K166" s="170" t="s">
        <v>634</v>
      </c>
      <c r="M166" s="108"/>
      <c r="N166" s="109"/>
      <c r="O166" s="109"/>
    </row>
    <row r="167" spans="1:15" ht="16.5">
      <c r="A167" s="97">
        <v>3</v>
      </c>
      <c r="B167" s="98">
        <v>531</v>
      </c>
      <c r="C167" s="166" t="s">
        <v>713</v>
      </c>
      <c r="D167" s="167">
        <v>33902</v>
      </c>
      <c r="E167" s="168" t="s">
        <v>152</v>
      </c>
      <c r="F167" s="102" t="s">
        <v>122</v>
      </c>
      <c r="G167" s="103" t="s">
        <v>714</v>
      </c>
      <c r="H167" s="169"/>
      <c r="I167" s="104">
        <v>2</v>
      </c>
      <c r="J167" s="105"/>
      <c r="K167" s="170" t="s">
        <v>153</v>
      </c>
      <c r="M167" s="108"/>
      <c r="N167" s="109"/>
      <c r="O167" s="109"/>
    </row>
    <row r="168" spans="1:15" ht="16.5">
      <c r="A168" s="97">
        <v>4</v>
      </c>
      <c r="B168" s="98">
        <v>28</v>
      </c>
      <c r="C168" s="166" t="s">
        <v>646</v>
      </c>
      <c r="D168" s="167" t="s">
        <v>548</v>
      </c>
      <c r="E168" s="168" t="s">
        <v>108</v>
      </c>
      <c r="F168" s="102" t="s">
        <v>122</v>
      </c>
      <c r="G168" s="103" t="s">
        <v>715</v>
      </c>
      <c r="H168" s="169"/>
      <c r="I168" s="104">
        <v>2</v>
      </c>
      <c r="J168" s="105"/>
      <c r="K168" s="170" t="s">
        <v>647</v>
      </c>
      <c r="M168" s="108"/>
      <c r="N168" s="109"/>
      <c r="O168" s="109"/>
    </row>
    <row r="169" spans="1:15" ht="16.5">
      <c r="A169" s="97">
        <v>5</v>
      </c>
      <c r="B169" s="98">
        <v>226</v>
      </c>
      <c r="C169" s="166" t="s">
        <v>643</v>
      </c>
      <c r="D169" s="167" t="s">
        <v>331</v>
      </c>
      <c r="E169" s="168" t="s">
        <v>160</v>
      </c>
      <c r="F169" s="102" t="s">
        <v>109</v>
      </c>
      <c r="G169" s="103" t="s">
        <v>716</v>
      </c>
      <c r="H169" s="169"/>
      <c r="I169" s="104">
        <v>2</v>
      </c>
      <c r="J169" s="105"/>
      <c r="K169" s="170" t="s">
        <v>645</v>
      </c>
      <c r="M169" s="108"/>
      <c r="N169" s="109"/>
      <c r="O169" s="109"/>
    </row>
    <row r="170" spans="1:15" ht="16.5">
      <c r="A170" s="453" t="s">
        <v>698</v>
      </c>
      <c r="B170" s="454"/>
      <c r="C170" s="454"/>
      <c r="D170" s="454"/>
      <c r="E170" s="454"/>
      <c r="F170" s="454"/>
      <c r="G170" s="454"/>
      <c r="H170" s="454"/>
      <c r="I170" s="454"/>
      <c r="J170" s="454"/>
      <c r="K170" s="455"/>
      <c r="M170" s="108" t="s">
        <v>404</v>
      </c>
      <c r="N170" s="109" t="s">
        <v>405</v>
      </c>
      <c r="O170" s="109"/>
    </row>
    <row r="171" spans="1:11" ht="16.5">
      <c r="A171" s="432" t="s">
        <v>509</v>
      </c>
      <c r="B171" s="433"/>
      <c r="C171" s="433"/>
      <c r="D171" s="433"/>
      <c r="E171" s="433"/>
      <c r="F171" s="433"/>
      <c r="G171" s="433"/>
      <c r="H171" s="433"/>
      <c r="I171" s="433"/>
      <c r="J171" s="433"/>
      <c r="K171" s="434"/>
    </row>
    <row r="172" spans="1:11" ht="16.5">
      <c r="A172" s="121">
        <v>1</v>
      </c>
      <c r="B172" s="98">
        <v>433</v>
      </c>
      <c r="C172" s="166" t="s">
        <v>657</v>
      </c>
      <c r="D172" s="167">
        <v>35201</v>
      </c>
      <c r="E172" s="168" t="s">
        <v>222</v>
      </c>
      <c r="F172" s="102" t="s">
        <v>109</v>
      </c>
      <c r="G172" s="103" t="s">
        <v>717</v>
      </c>
      <c r="H172" s="169"/>
      <c r="I172" s="104">
        <v>2</v>
      </c>
      <c r="J172" s="105">
        <v>27</v>
      </c>
      <c r="K172" s="170" t="s">
        <v>659</v>
      </c>
    </row>
    <row r="173" spans="1:11" ht="16.5">
      <c r="A173" s="97">
        <v>2</v>
      </c>
      <c r="B173" s="98">
        <v>17</v>
      </c>
      <c r="C173" s="166" t="s">
        <v>718</v>
      </c>
      <c r="D173" s="167">
        <v>34900</v>
      </c>
      <c r="E173" s="168" t="s">
        <v>108</v>
      </c>
      <c r="F173" s="102" t="s">
        <v>122</v>
      </c>
      <c r="G173" s="103" t="s">
        <v>719</v>
      </c>
      <c r="H173" s="169"/>
      <c r="I173" s="104">
        <v>2</v>
      </c>
      <c r="J173" s="105">
        <v>24</v>
      </c>
      <c r="K173" s="170" t="s">
        <v>513</v>
      </c>
    </row>
    <row r="174" spans="1:11" ht="16.5">
      <c r="A174" s="97">
        <v>3</v>
      </c>
      <c r="B174" s="98">
        <v>882</v>
      </c>
      <c r="C174" s="166" t="s">
        <v>720</v>
      </c>
      <c r="D174" s="167">
        <v>34853</v>
      </c>
      <c r="E174" s="168" t="s">
        <v>154</v>
      </c>
      <c r="F174" s="102" t="s">
        <v>109</v>
      </c>
      <c r="G174" s="103" t="s">
        <v>721</v>
      </c>
      <c r="H174" s="169"/>
      <c r="I174" s="104">
        <v>2</v>
      </c>
      <c r="J174" s="105">
        <v>21</v>
      </c>
      <c r="K174" s="170" t="s">
        <v>722</v>
      </c>
    </row>
    <row r="175" spans="1:11" ht="16.5">
      <c r="A175" s="97">
        <v>4</v>
      </c>
      <c r="B175" s="98">
        <v>526</v>
      </c>
      <c r="C175" s="173" t="s">
        <v>654</v>
      </c>
      <c r="D175" s="174">
        <v>35004</v>
      </c>
      <c r="E175" s="102" t="s">
        <v>152</v>
      </c>
      <c r="F175" s="102" t="s">
        <v>122</v>
      </c>
      <c r="G175" s="103" t="s">
        <v>723</v>
      </c>
      <c r="H175" s="169"/>
      <c r="I175" s="104">
        <v>3</v>
      </c>
      <c r="J175" s="105">
        <v>18</v>
      </c>
      <c r="K175" s="170" t="s">
        <v>656</v>
      </c>
    </row>
    <row r="176" spans="1:11" ht="16.5">
      <c r="A176" s="97">
        <v>5</v>
      </c>
      <c r="B176" s="98">
        <v>276</v>
      </c>
      <c r="C176" s="166" t="s">
        <v>724</v>
      </c>
      <c r="D176" s="167" t="s">
        <v>725</v>
      </c>
      <c r="E176" s="168" t="s">
        <v>248</v>
      </c>
      <c r="F176" s="102" t="s">
        <v>138</v>
      </c>
      <c r="G176" s="103" t="s">
        <v>726</v>
      </c>
      <c r="H176" s="169"/>
      <c r="I176" s="104">
        <v>3</v>
      </c>
      <c r="J176" s="105">
        <v>16</v>
      </c>
      <c r="K176" s="170" t="s">
        <v>727</v>
      </c>
    </row>
    <row r="177" spans="1:11" ht="16.5">
      <c r="A177" s="97">
        <v>6</v>
      </c>
      <c r="B177" s="98">
        <v>352</v>
      </c>
      <c r="C177" s="166" t="s">
        <v>728</v>
      </c>
      <c r="D177" s="167">
        <v>34949</v>
      </c>
      <c r="E177" s="168" t="s">
        <v>88</v>
      </c>
      <c r="F177" s="102" t="s">
        <v>138</v>
      </c>
      <c r="G177" s="103" t="s">
        <v>729</v>
      </c>
      <c r="H177" s="169"/>
      <c r="I177" s="104">
        <v>3</v>
      </c>
      <c r="J177" s="105">
        <v>14</v>
      </c>
      <c r="K177" s="170" t="s">
        <v>730</v>
      </c>
    </row>
    <row r="178" spans="1:11" ht="16.5">
      <c r="A178" s="97">
        <v>7</v>
      </c>
      <c r="B178" s="98">
        <v>204</v>
      </c>
      <c r="C178" s="166" t="s">
        <v>731</v>
      </c>
      <c r="D178" s="167">
        <v>35170</v>
      </c>
      <c r="E178" s="168" t="s">
        <v>195</v>
      </c>
      <c r="F178" s="102" t="s">
        <v>109</v>
      </c>
      <c r="G178" s="103" t="s">
        <v>732</v>
      </c>
      <c r="H178" s="169"/>
      <c r="I178" s="104">
        <v>3</v>
      </c>
      <c r="J178" s="105">
        <v>12</v>
      </c>
      <c r="K178" s="170" t="s">
        <v>733</v>
      </c>
    </row>
    <row r="179" spans="1:11" ht="16.5">
      <c r="A179" s="97">
        <v>8</v>
      </c>
      <c r="B179" s="98">
        <v>361</v>
      </c>
      <c r="C179" s="166" t="s">
        <v>683</v>
      </c>
      <c r="D179" s="167" t="s">
        <v>684</v>
      </c>
      <c r="E179" s="168" t="s">
        <v>88</v>
      </c>
      <c r="F179" s="102" t="s">
        <v>138</v>
      </c>
      <c r="G179" s="103" t="s">
        <v>734</v>
      </c>
      <c r="H179" s="169"/>
      <c r="I179" s="104">
        <v>3</v>
      </c>
      <c r="J179" s="105">
        <v>10</v>
      </c>
      <c r="K179" s="170" t="s">
        <v>686</v>
      </c>
    </row>
    <row r="180" spans="1:11" ht="16.5">
      <c r="A180" s="97">
        <v>9</v>
      </c>
      <c r="B180" s="98">
        <v>532</v>
      </c>
      <c r="C180" s="166" t="s">
        <v>667</v>
      </c>
      <c r="D180" s="167">
        <v>34973</v>
      </c>
      <c r="E180" s="168" t="s">
        <v>152</v>
      </c>
      <c r="F180" s="102" t="s">
        <v>122</v>
      </c>
      <c r="G180" s="103" t="s">
        <v>735</v>
      </c>
      <c r="H180" s="169"/>
      <c r="I180" s="104">
        <v>3</v>
      </c>
      <c r="J180" s="105">
        <v>8</v>
      </c>
      <c r="K180" s="170" t="s">
        <v>669</v>
      </c>
    </row>
    <row r="181" spans="1:11" ht="16.5">
      <c r="A181" s="97">
        <v>10</v>
      </c>
      <c r="B181" s="98">
        <v>364</v>
      </c>
      <c r="C181" s="166" t="s">
        <v>736</v>
      </c>
      <c r="D181" s="167">
        <v>34739</v>
      </c>
      <c r="E181" s="168" t="s">
        <v>88</v>
      </c>
      <c r="F181" s="102" t="s">
        <v>138</v>
      </c>
      <c r="G181" s="103" t="s">
        <v>737</v>
      </c>
      <c r="H181" s="169"/>
      <c r="I181" s="104">
        <v>3</v>
      </c>
      <c r="J181" s="105">
        <v>6</v>
      </c>
      <c r="K181" s="170" t="s">
        <v>607</v>
      </c>
    </row>
    <row r="182" spans="1:11" ht="16.5">
      <c r="A182" s="97">
        <v>11</v>
      </c>
      <c r="B182" s="98">
        <v>911</v>
      </c>
      <c r="C182" s="166" t="s">
        <v>738</v>
      </c>
      <c r="D182" s="167">
        <v>34966</v>
      </c>
      <c r="E182" s="168" t="s">
        <v>189</v>
      </c>
      <c r="F182" s="102" t="s">
        <v>138</v>
      </c>
      <c r="G182" s="103" t="s">
        <v>739</v>
      </c>
      <c r="H182" s="169"/>
      <c r="I182" s="104">
        <v>3</v>
      </c>
      <c r="J182" s="105">
        <v>4</v>
      </c>
      <c r="K182" s="170" t="s">
        <v>191</v>
      </c>
    </row>
    <row r="183" spans="1:11" ht="16.5">
      <c r="A183" s="97">
        <v>12</v>
      </c>
      <c r="B183" s="98">
        <v>824</v>
      </c>
      <c r="C183" s="166" t="s">
        <v>740</v>
      </c>
      <c r="D183" s="167">
        <v>35040</v>
      </c>
      <c r="E183" s="168" t="s">
        <v>177</v>
      </c>
      <c r="F183" s="102" t="s">
        <v>260</v>
      </c>
      <c r="G183" s="103" t="s">
        <v>741</v>
      </c>
      <c r="H183" s="169"/>
      <c r="I183" s="104" t="s">
        <v>44</v>
      </c>
      <c r="J183" s="105">
        <v>2</v>
      </c>
      <c r="K183" s="170" t="s">
        <v>689</v>
      </c>
    </row>
    <row r="184" spans="1:11" ht="16.5">
      <c r="A184" s="97">
        <v>13</v>
      </c>
      <c r="B184" s="98">
        <v>714</v>
      </c>
      <c r="C184" s="166" t="s">
        <v>742</v>
      </c>
      <c r="D184" s="167" t="s">
        <v>151</v>
      </c>
      <c r="E184" s="168" t="s">
        <v>163</v>
      </c>
      <c r="F184" s="102" t="s">
        <v>138</v>
      </c>
      <c r="G184" s="103" t="s">
        <v>743</v>
      </c>
      <c r="H184" s="169"/>
      <c r="I184" s="104" t="s">
        <v>44</v>
      </c>
      <c r="J184" s="105">
        <v>1</v>
      </c>
      <c r="K184" s="170" t="s">
        <v>744</v>
      </c>
    </row>
    <row r="185" spans="1:11" ht="16.5">
      <c r="A185" s="97">
        <v>14</v>
      </c>
      <c r="B185" s="98">
        <v>710</v>
      </c>
      <c r="C185" s="166" t="s">
        <v>670</v>
      </c>
      <c r="D185" s="167" t="s">
        <v>234</v>
      </c>
      <c r="E185" s="168" t="s">
        <v>163</v>
      </c>
      <c r="F185" s="102" t="s">
        <v>138</v>
      </c>
      <c r="G185" s="103" t="s">
        <v>745</v>
      </c>
      <c r="H185" s="169"/>
      <c r="I185" s="104" t="s">
        <v>44</v>
      </c>
      <c r="J185" s="105">
        <v>1</v>
      </c>
      <c r="K185" s="170" t="s">
        <v>672</v>
      </c>
    </row>
    <row r="186" spans="1:11" ht="16.5">
      <c r="A186" s="97">
        <v>15</v>
      </c>
      <c r="B186" s="98">
        <v>265</v>
      </c>
      <c r="C186" s="166" t="s">
        <v>599</v>
      </c>
      <c r="D186" s="167">
        <v>35129</v>
      </c>
      <c r="E186" s="168" t="s">
        <v>248</v>
      </c>
      <c r="F186" s="102" t="s">
        <v>138</v>
      </c>
      <c r="G186" s="103" t="s">
        <v>746</v>
      </c>
      <c r="H186" s="169"/>
      <c r="I186" s="104" t="s">
        <v>44</v>
      </c>
      <c r="J186" s="105">
        <v>1</v>
      </c>
      <c r="K186" s="170" t="s">
        <v>517</v>
      </c>
    </row>
    <row r="187" spans="1:11" ht="16.5">
      <c r="A187" s="97">
        <v>16</v>
      </c>
      <c r="B187" s="98">
        <v>208</v>
      </c>
      <c r="C187" s="166" t="s">
        <v>747</v>
      </c>
      <c r="D187" s="167">
        <v>35209</v>
      </c>
      <c r="E187" s="168" t="s">
        <v>195</v>
      </c>
      <c r="F187" s="102" t="s">
        <v>126</v>
      </c>
      <c r="G187" s="103" t="s">
        <v>748</v>
      </c>
      <c r="H187" s="169"/>
      <c r="I187" s="104" t="s">
        <v>44</v>
      </c>
      <c r="J187" s="105">
        <v>1</v>
      </c>
      <c r="K187" s="170" t="s">
        <v>749</v>
      </c>
    </row>
    <row r="188" spans="1:11" ht="16.5">
      <c r="A188" s="97">
        <v>17</v>
      </c>
      <c r="B188" s="98">
        <v>920</v>
      </c>
      <c r="C188" s="166" t="s">
        <v>750</v>
      </c>
      <c r="D188" s="167" t="s">
        <v>751</v>
      </c>
      <c r="E188" s="168" t="s">
        <v>189</v>
      </c>
      <c r="F188" s="102" t="s">
        <v>138</v>
      </c>
      <c r="G188" s="103" t="s">
        <v>752</v>
      </c>
      <c r="H188" s="169"/>
      <c r="I188" s="104" t="s">
        <v>44</v>
      </c>
      <c r="J188" s="105">
        <v>1</v>
      </c>
      <c r="K188" s="170" t="s">
        <v>613</v>
      </c>
    </row>
    <row r="189" spans="1:11" ht="16.5">
      <c r="A189" s="97">
        <v>18</v>
      </c>
      <c r="B189" s="98">
        <v>280</v>
      </c>
      <c r="C189" s="166" t="s">
        <v>600</v>
      </c>
      <c r="D189" s="167">
        <v>34868</v>
      </c>
      <c r="E189" s="168" t="s">
        <v>248</v>
      </c>
      <c r="F189" s="102" t="s">
        <v>138</v>
      </c>
      <c r="G189" s="103" t="s">
        <v>753</v>
      </c>
      <c r="H189" s="169"/>
      <c r="I189" s="104" t="s">
        <v>44</v>
      </c>
      <c r="J189" s="105">
        <v>1</v>
      </c>
      <c r="K189" s="170" t="s">
        <v>601</v>
      </c>
    </row>
    <row r="190" spans="1:11" ht="16.5">
      <c r="A190" s="97">
        <v>19</v>
      </c>
      <c r="B190" s="98">
        <v>207</v>
      </c>
      <c r="C190" s="166" t="s">
        <v>680</v>
      </c>
      <c r="D190" s="167">
        <v>207</v>
      </c>
      <c r="E190" s="168" t="s">
        <v>195</v>
      </c>
      <c r="F190" s="102" t="s">
        <v>260</v>
      </c>
      <c r="G190" s="103" t="s">
        <v>754</v>
      </c>
      <c r="H190" s="169"/>
      <c r="I190" s="104" t="s">
        <v>44</v>
      </c>
      <c r="J190" s="105">
        <v>1</v>
      </c>
      <c r="K190" s="170" t="s">
        <v>682</v>
      </c>
    </row>
    <row r="191" spans="1:11" ht="16.5">
      <c r="A191" s="97">
        <v>20</v>
      </c>
      <c r="B191" s="98">
        <v>825</v>
      </c>
      <c r="C191" s="166" t="s">
        <v>687</v>
      </c>
      <c r="D191" s="167">
        <v>35228</v>
      </c>
      <c r="E191" s="168" t="s">
        <v>177</v>
      </c>
      <c r="F191" s="102" t="s">
        <v>260</v>
      </c>
      <c r="G191" s="103" t="s">
        <v>755</v>
      </c>
      <c r="H191" s="169"/>
      <c r="I191" s="104" t="s">
        <v>44</v>
      </c>
      <c r="J191" s="105">
        <v>1</v>
      </c>
      <c r="K191" s="170" t="s">
        <v>689</v>
      </c>
    </row>
    <row r="192" spans="1:11" ht="16.5">
      <c r="A192" s="97">
        <v>21</v>
      </c>
      <c r="B192" s="98">
        <v>271</v>
      </c>
      <c r="C192" s="166" t="s">
        <v>528</v>
      </c>
      <c r="D192" s="167">
        <v>34772</v>
      </c>
      <c r="E192" s="168" t="s">
        <v>248</v>
      </c>
      <c r="F192" s="102" t="s">
        <v>138</v>
      </c>
      <c r="G192" s="103" t="s">
        <v>756</v>
      </c>
      <c r="H192" s="169"/>
      <c r="I192" s="104" t="s">
        <v>44</v>
      </c>
      <c r="J192" s="105" t="s">
        <v>220</v>
      </c>
      <c r="K192" s="170" t="s">
        <v>529</v>
      </c>
    </row>
    <row r="193" spans="1:11" ht="16.5">
      <c r="A193" s="97">
        <v>22</v>
      </c>
      <c r="B193" s="98">
        <v>719</v>
      </c>
      <c r="C193" s="166" t="s">
        <v>677</v>
      </c>
      <c r="D193" s="167" t="s">
        <v>234</v>
      </c>
      <c r="E193" s="168" t="s">
        <v>163</v>
      </c>
      <c r="F193" s="102" t="s">
        <v>138</v>
      </c>
      <c r="G193" s="103" t="s">
        <v>757</v>
      </c>
      <c r="H193" s="169"/>
      <c r="I193" s="104" t="s">
        <v>44</v>
      </c>
      <c r="J193" s="105">
        <v>1</v>
      </c>
      <c r="K193" s="170" t="s">
        <v>164</v>
      </c>
    </row>
    <row r="194" spans="1:11" ht="16.5">
      <c r="A194" s="97">
        <v>23</v>
      </c>
      <c r="B194" s="98">
        <v>588</v>
      </c>
      <c r="C194" s="166" t="s">
        <v>758</v>
      </c>
      <c r="D194" s="167">
        <v>35230</v>
      </c>
      <c r="E194" s="168" t="s">
        <v>141</v>
      </c>
      <c r="F194" s="102" t="s">
        <v>133</v>
      </c>
      <c r="G194" s="103" t="s">
        <v>759</v>
      </c>
      <c r="H194" s="169"/>
      <c r="I194" s="104" t="s">
        <v>44</v>
      </c>
      <c r="J194" s="105">
        <v>1</v>
      </c>
      <c r="K194" s="170" t="s">
        <v>760</v>
      </c>
    </row>
    <row r="195" spans="1:11" ht="16.5">
      <c r="A195" s="97">
        <v>24</v>
      </c>
      <c r="B195" s="98">
        <v>578</v>
      </c>
      <c r="C195" s="166" t="s">
        <v>761</v>
      </c>
      <c r="D195" s="167">
        <v>35205</v>
      </c>
      <c r="E195" s="168" t="s">
        <v>141</v>
      </c>
      <c r="F195" s="102" t="s">
        <v>138</v>
      </c>
      <c r="G195" s="103" t="s">
        <v>762</v>
      </c>
      <c r="H195" s="169"/>
      <c r="I195" s="104" t="s">
        <v>44</v>
      </c>
      <c r="J195" s="105">
        <v>1</v>
      </c>
      <c r="K195" s="170" t="s">
        <v>142</v>
      </c>
    </row>
    <row r="196" spans="1:11" ht="16.5">
      <c r="A196" s="97">
        <v>25</v>
      </c>
      <c r="B196" s="98">
        <v>453</v>
      </c>
      <c r="C196" s="166" t="s">
        <v>763</v>
      </c>
      <c r="D196" s="167" t="s">
        <v>151</v>
      </c>
      <c r="E196" s="168" t="s">
        <v>160</v>
      </c>
      <c r="F196" s="102" t="s">
        <v>764</v>
      </c>
      <c r="G196" s="103" t="s">
        <v>765</v>
      </c>
      <c r="H196" s="169"/>
      <c r="I196" s="104" t="s">
        <v>93</v>
      </c>
      <c r="J196" s="105">
        <v>1</v>
      </c>
      <c r="K196" s="170" t="s">
        <v>382</v>
      </c>
    </row>
    <row r="197" spans="1:11" ht="16.5">
      <c r="A197" s="97">
        <v>26</v>
      </c>
      <c r="B197" s="98">
        <v>567</v>
      </c>
      <c r="C197" s="166" t="s">
        <v>766</v>
      </c>
      <c r="D197" s="167">
        <v>35403</v>
      </c>
      <c r="E197" s="168" t="s">
        <v>141</v>
      </c>
      <c r="F197" s="102" t="s">
        <v>138</v>
      </c>
      <c r="G197" s="103" t="s">
        <v>767</v>
      </c>
      <c r="H197" s="169"/>
      <c r="I197" s="104" t="s">
        <v>93</v>
      </c>
      <c r="J197" s="105">
        <v>1</v>
      </c>
      <c r="K197" s="170" t="s">
        <v>470</v>
      </c>
    </row>
    <row r="198" spans="1:11" ht="16.5">
      <c r="A198" s="97"/>
      <c r="B198" s="98">
        <v>503</v>
      </c>
      <c r="C198" s="166" t="s">
        <v>660</v>
      </c>
      <c r="D198" s="167">
        <v>35122</v>
      </c>
      <c r="E198" s="168" t="s">
        <v>152</v>
      </c>
      <c r="F198" s="102" t="s">
        <v>109</v>
      </c>
      <c r="G198" s="103" t="s">
        <v>207</v>
      </c>
      <c r="H198" s="169"/>
      <c r="I198" s="104"/>
      <c r="J198" s="105" t="s">
        <v>199</v>
      </c>
      <c r="K198" s="170" t="s">
        <v>662</v>
      </c>
    </row>
    <row r="199" spans="1:11" ht="17.25" thickBot="1">
      <c r="A199" s="97"/>
      <c r="B199" s="98">
        <v>528</v>
      </c>
      <c r="C199" s="166" t="s">
        <v>768</v>
      </c>
      <c r="D199" s="167">
        <v>35409</v>
      </c>
      <c r="E199" s="168" t="s">
        <v>152</v>
      </c>
      <c r="F199" s="102" t="s">
        <v>122</v>
      </c>
      <c r="G199" s="103" t="s">
        <v>207</v>
      </c>
      <c r="H199" s="169"/>
      <c r="I199" s="104"/>
      <c r="J199" s="105" t="s">
        <v>199</v>
      </c>
      <c r="K199" s="170" t="s">
        <v>522</v>
      </c>
    </row>
    <row r="200" spans="1:23" ht="29.25" thickBot="1">
      <c r="A200" s="465" t="s">
        <v>769</v>
      </c>
      <c r="B200" s="466"/>
      <c r="C200" s="466"/>
      <c r="D200" s="466"/>
      <c r="E200" s="466"/>
      <c r="F200" s="466"/>
      <c r="G200" s="466"/>
      <c r="H200" s="466"/>
      <c r="I200" s="466"/>
      <c r="J200" s="466"/>
      <c r="K200" s="467"/>
      <c r="M200" s="81" t="s">
        <v>484</v>
      </c>
      <c r="N200" s="148" t="s">
        <v>578</v>
      </c>
      <c r="O200" s="83" t="s">
        <v>485</v>
      </c>
      <c r="P200" s="83" t="s">
        <v>486</v>
      </c>
      <c r="Q200" s="83" t="s">
        <v>487</v>
      </c>
      <c r="R200" s="83" t="s">
        <v>488</v>
      </c>
      <c r="S200" s="83" t="s">
        <v>489</v>
      </c>
      <c r="T200" s="83" t="s">
        <v>490</v>
      </c>
      <c r="U200" s="83" t="s">
        <v>491</v>
      </c>
      <c r="V200" s="83" t="s">
        <v>492</v>
      </c>
      <c r="W200" s="83" t="s">
        <v>493</v>
      </c>
    </row>
    <row r="201" spans="1:23" ht="15.75" customHeight="1" thickBot="1">
      <c r="A201" s="432" t="s">
        <v>494</v>
      </c>
      <c r="B201" s="433"/>
      <c r="C201" s="433"/>
      <c r="D201" s="433"/>
      <c r="E201" s="433"/>
      <c r="F201" s="433"/>
      <c r="G201" s="433"/>
      <c r="H201" s="433"/>
      <c r="I201" s="433"/>
      <c r="J201" s="433"/>
      <c r="K201" s="434"/>
      <c r="M201" s="149" t="s">
        <v>770</v>
      </c>
      <c r="N201" s="150" t="s">
        <v>580</v>
      </c>
      <c r="O201" s="153" t="s">
        <v>771</v>
      </c>
      <c r="P201" s="153" t="s">
        <v>772</v>
      </c>
      <c r="Q201" s="153" t="s">
        <v>773</v>
      </c>
      <c r="R201" s="153" t="s">
        <v>774</v>
      </c>
      <c r="S201" s="153" t="s">
        <v>775</v>
      </c>
      <c r="T201" s="153" t="s">
        <v>776</v>
      </c>
      <c r="U201" s="153" t="s">
        <v>777</v>
      </c>
      <c r="V201" s="153" t="s">
        <v>778</v>
      </c>
      <c r="W201" s="153" t="s">
        <v>779</v>
      </c>
    </row>
    <row r="202" spans="1:11" ht="15.75" customHeight="1">
      <c r="A202" s="175">
        <v>1</v>
      </c>
      <c r="B202" s="98">
        <v>232</v>
      </c>
      <c r="C202" s="173" t="s">
        <v>709</v>
      </c>
      <c r="D202" s="174">
        <v>33178</v>
      </c>
      <c r="E202" s="102" t="s">
        <v>160</v>
      </c>
      <c r="F202" s="102" t="s">
        <v>138</v>
      </c>
      <c r="G202" s="103" t="s">
        <v>780</v>
      </c>
      <c r="H202" s="169"/>
      <c r="I202" s="104">
        <v>1</v>
      </c>
      <c r="J202" s="105"/>
      <c r="K202" s="170" t="s">
        <v>711</v>
      </c>
    </row>
    <row r="203" spans="1:11" ht="15.75" customHeight="1">
      <c r="A203" s="176">
        <v>2</v>
      </c>
      <c r="B203" s="98">
        <v>237</v>
      </c>
      <c r="C203" s="173" t="s">
        <v>781</v>
      </c>
      <c r="D203" s="174">
        <v>34538</v>
      </c>
      <c r="E203" s="102" t="s">
        <v>195</v>
      </c>
      <c r="F203" s="102" t="s">
        <v>109</v>
      </c>
      <c r="G203" s="103" t="s">
        <v>782</v>
      </c>
      <c r="H203" s="169"/>
      <c r="I203" s="104">
        <v>2</v>
      </c>
      <c r="J203" s="105"/>
      <c r="K203" s="170" t="s">
        <v>783</v>
      </c>
    </row>
    <row r="204" spans="1:11" ht="15.75" customHeight="1">
      <c r="A204" s="176">
        <v>3</v>
      </c>
      <c r="B204" s="98">
        <v>531</v>
      </c>
      <c r="C204" s="173" t="s">
        <v>713</v>
      </c>
      <c r="D204" s="174">
        <v>33902</v>
      </c>
      <c r="E204" s="102" t="s">
        <v>152</v>
      </c>
      <c r="F204" s="102" t="s">
        <v>122</v>
      </c>
      <c r="G204" s="103" t="s">
        <v>784</v>
      </c>
      <c r="H204" s="169"/>
      <c r="I204" s="104">
        <v>2</v>
      </c>
      <c r="J204" s="105"/>
      <c r="K204" s="170" t="s">
        <v>153</v>
      </c>
    </row>
    <row r="205" spans="1:15" ht="15.75" customHeight="1">
      <c r="A205" s="453" t="s">
        <v>769</v>
      </c>
      <c r="B205" s="454"/>
      <c r="C205" s="454"/>
      <c r="D205" s="454"/>
      <c r="E205" s="454"/>
      <c r="F205" s="454"/>
      <c r="G205" s="454"/>
      <c r="H205" s="454"/>
      <c r="I205" s="454"/>
      <c r="J205" s="454"/>
      <c r="K205" s="455"/>
      <c r="M205" s="108" t="s">
        <v>404</v>
      </c>
      <c r="N205" s="109" t="s">
        <v>405</v>
      </c>
      <c r="O205" s="109"/>
    </row>
    <row r="206" spans="1:11" ht="15.75" customHeight="1">
      <c r="A206" s="432" t="s">
        <v>509</v>
      </c>
      <c r="B206" s="433"/>
      <c r="C206" s="433"/>
      <c r="D206" s="433"/>
      <c r="E206" s="433"/>
      <c r="F206" s="433"/>
      <c r="G206" s="433"/>
      <c r="H206" s="433"/>
      <c r="I206" s="433"/>
      <c r="J206" s="433"/>
      <c r="K206" s="434"/>
    </row>
    <row r="207" spans="1:11" ht="15.75" customHeight="1">
      <c r="A207" s="176">
        <v>1</v>
      </c>
      <c r="B207" s="98">
        <v>528</v>
      </c>
      <c r="C207" s="173" t="s">
        <v>768</v>
      </c>
      <c r="D207" s="174">
        <v>35409</v>
      </c>
      <c r="E207" s="102" t="s">
        <v>152</v>
      </c>
      <c r="F207" s="102" t="s">
        <v>122</v>
      </c>
      <c r="G207" s="103" t="s">
        <v>785</v>
      </c>
      <c r="H207" s="169"/>
      <c r="I207" s="104">
        <v>2</v>
      </c>
      <c r="J207" s="105">
        <v>27</v>
      </c>
      <c r="K207" s="170" t="s">
        <v>522</v>
      </c>
    </row>
    <row r="208" spans="1:11" ht="15.75" customHeight="1">
      <c r="A208" s="176">
        <v>2</v>
      </c>
      <c r="B208" s="98">
        <v>276</v>
      </c>
      <c r="C208" s="173" t="s">
        <v>724</v>
      </c>
      <c r="D208" s="174" t="s">
        <v>725</v>
      </c>
      <c r="E208" s="102" t="s">
        <v>248</v>
      </c>
      <c r="F208" s="102" t="s">
        <v>138</v>
      </c>
      <c r="G208" s="103" t="s">
        <v>786</v>
      </c>
      <c r="H208" s="169"/>
      <c r="I208" s="104">
        <v>2</v>
      </c>
      <c r="J208" s="105">
        <v>24</v>
      </c>
      <c r="K208" s="170" t="s">
        <v>727</v>
      </c>
    </row>
    <row r="209" spans="1:11" ht="15.75" customHeight="1">
      <c r="A209" s="176">
        <v>3</v>
      </c>
      <c r="B209" s="98">
        <v>882</v>
      </c>
      <c r="C209" s="173" t="s">
        <v>720</v>
      </c>
      <c r="D209" s="174">
        <v>34853</v>
      </c>
      <c r="E209" s="102" t="s">
        <v>154</v>
      </c>
      <c r="F209" s="102" t="s">
        <v>109</v>
      </c>
      <c r="G209" s="103" t="s">
        <v>787</v>
      </c>
      <c r="H209" s="169"/>
      <c r="I209" s="104">
        <v>3</v>
      </c>
      <c r="J209" s="105">
        <v>21</v>
      </c>
      <c r="K209" s="170" t="s">
        <v>722</v>
      </c>
    </row>
    <row r="210" spans="1:11" ht="15.75" customHeight="1">
      <c r="A210" s="176">
        <v>4</v>
      </c>
      <c r="B210" s="98">
        <v>815</v>
      </c>
      <c r="C210" s="173" t="s">
        <v>788</v>
      </c>
      <c r="D210" s="174">
        <v>35137</v>
      </c>
      <c r="E210" s="102" t="s">
        <v>301</v>
      </c>
      <c r="F210" s="102" t="s">
        <v>260</v>
      </c>
      <c r="G210" s="103" t="s">
        <v>789</v>
      </c>
      <c r="H210" s="169"/>
      <c r="I210" s="104">
        <v>3</v>
      </c>
      <c r="J210" s="105">
        <v>18</v>
      </c>
      <c r="K210" s="170" t="s">
        <v>790</v>
      </c>
    </row>
    <row r="211" spans="1:11" ht="15.75" customHeight="1">
      <c r="A211" s="176">
        <v>5</v>
      </c>
      <c r="B211" s="98">
        <v>17</v>
      </c>
      <c r="C211" s="173" t="s">
        <v>718</v>
      </c>
      <c r="D211" s="174">
        <v>34900</v>
      </c>
      <c r="E211" s="102" t="s">
        <v>108</v>
      </c>
      <c r="F211" s="102" t="s">
        <v>122</v>
      </c>
      <c r="G211" s="103" t="s">
        <v>791</v>
      </c>
      <c r="H211" s="169"/>
      <c r="I211" s="104">
        <v>3</v>
      </c>
      <c r="J211" s="105">
        <v>16</v>
      </c>
      <c r="K211" s="170" t="s">
        <v>513</v>
      </c>
    </row>
    <row r="212" spans="1:11" ht="15.75" customHeight="1">
      <c r="A212" s="176">
        <v>6</v>
      </c>
      <c r="B212" s="98">
        <v>364</v>
      </c>
      <c r="C212" s="173" t="s">
        <v>736</v>
      </c>
      <c r="D212" s="174">
        <v>34739</v>
      </c>
      <c r="E212" s="102" t="s">
        <v>88</v>
      </c>
      <c r="F212" s="102" t="s">
        <v>138</v>
      </c>
      <c r="G212" s="103" t="s">
        <v>792</v>
      </c>
      <c r="H212" s="169"/>
      <c r="I212" s="104">
        <v>3</v>
      </c>
      <c r="J212" s="105">
        <v>14</v>
      </c>
      <c r="K212" s="170" t="s">
        <v>607</v>
      </c>
    </row>
    <row r="213" spans="1:11" ht="15.75" customHeight="1">
      <c r="A213" s="176">
        <v>7</v>
      </c>
      <c r="B213" s="98">
        <v>204</v>
      </c>
      <c r="C213" s="173" t="s">
        <v>731</v>
      </c>
      <c r="D213" s="174">
        <v>35170</v>
      </c>
      <c r="E213" s="102" t="s">
        <v>195</v>
      </c>
      <c r="F213" s="102" t="s">
        <v>109</v>
      </c>
      <c r="G213" s="103" t="s">
        <v>793</v>
      </c>
      <c r="H213" s="169"/>
      <c r="I213" s="104">
        <v>3</v>
      </c>
      <c r="J213" s="105">
        <v>12</v>
      </c>
      <c r="K213" s="170" t="s">
        <v>733</v>
      </c>
    </row>
    <row r="214" spans="1:11" ht="15.75" customHeight="1">
      <c r="A214" s="176">
        <v>8</v>
      </c>
      <c r="B214" s="98">
        <v>911</v>
      </c>
      <c r="C214" s="173" t="s">
        <v>738</v>
      </c>
      <c r="D214" s="174">
        <v>34966</v>
      </c>
      <c r="E214" s="102" t="s">
        <v>189</v>
      </c>
      <c r="F214" s="102" t="s">
        <v>138</v>
      </c>
      <c r="G214" s="103" t="s">
        <v>794</v>
      </c>
      <c r="H214" s="169"/>
      <c r="I214" s="104">
        <v>3</v>
      </c>
      <c r="J214" s="105">
        <v>10</v>
      </c>
      <c r="K214" s="170" t="s">
        <v>191</v>
      </c>
    </row>
    <row r="215" spans="1:11" ht="15.75" customHeight="1">
      <c r="A215" s="176">
        <v>9</v>
      </c>
      <c r="B215" s="98">
        <v>352</v>
      </c>
      <c r="C215" s="173" t="s">
        <v>728</v>
      </c>
      <c r="D215" s="174">
        <v>34949</v>
      </c>
      <c r="E215" s="102" t="s">
        <v>88</v>
      </c>
      <c r="F215" s="102" t="s">
        <v>138</v>
      </c>
      <c r="G215" s="103" t="s">
        <v>795</v>
      </c>
      <c r="H215" s="169"/>
      <c r="I215" s="104" t="s">
        <v>44</v>
      </c>
      <c r="J215" s="105">
        <v>8</v>
      </c>
      <c r="K215" s="170" t="s">
        <v>730</v>
      </c>
    </row>
    <row r="216" spans="1:11" ht="15.75" customHeight="1">
      <c r="A216" s="176">
        <v>10</v>
      </c>
      <c r="B216" s="98">
        <v>824</v>
      </c>
      <c r="C216" s="173" t="s">
        <v>740</v>
      </c>
      <c r="D216" s="174">
        <v>35040</v>
      </c>
      <c r="E216" s="102" t="s">
        <v>177</v>
      </c>
      <c r="F216" s="102" t="s">
        <v>260</v>
      </c>
      <c r="G216" s="103" t="s">
        <v>796</v>
      </c>
      <c r="H216" s="169"/>
      <c r="I216" s="104" t="s">
        <v>44</v>
      </c>
      <c r="J216" s="105">
        <v>6</v>
      </c>
      <c r="K216" s="170" t="s">
        <v>689</v>
      </c>
    </row>
    <row r="217" spans="1:11" ht="15.75" customHeight="1">
      <c r="A217" s="176">
        <v>11</v>
      </c>
      <c r="B217" s="98">
        <v>809</v>
      </c>
      <c r="C217" s="173" t="s">
        <v>797</v>
      </c>
      <c r="D217" s="174">
        <v>35087</v>
      </c>
      <c r="E217" s="102" t="s">
        <v>177</v>
      </c>
      <c r="F217" s="102" t="s">
        <v>260</v>
      </c>
      <c r="G217" s="103" t="s">
        <v>798</v>
      </c>
      <c r="H217" s="169"/>
      <c r="I217" s="104" t="s">
        <v>44</v>
      </c>
      <c r="J217" s="105">
        <v>4</v>
      </c>
      <c r="K217" s="170" t="s">
        <v>520</v>
      </c>
    </row>
    <row r="218" spans="1:11" ht="15.75" customHeight="1">
      <c r="A218" s="176">
        <v>12</v>
      </c>
      <c r="B218" s="98">
        <v>208</v>
      </c>
      <c r="C218" s="173" t="s">
        <v>747</v>
      </c>
      <c r="D218" s="174">
        <v>35209</v>
      </c>
      <c r="E218" s="102" t="s">
        <v>195</v>
      </c>
      <c r="F218" s="102" t="s">
        <v>126</v>
      </c>
      <c r="G218" s="103" t="s">
        <v>799</v>
      </c>
      <c r="H218" s="169"/>
      <c r="I218" s="104" t="s">
        <v>44</v>
      </c>
      <c r="J218" s="105">
        <v>2</v>
      </c>
      <c r="K218" s="170" t="s">
        <v>749</v>
      </c>
    </row>
    <row r="219" spans="1:11" ht="15.75" customHeight="1">
      <c r="A219" s="176">
        <v>13</v>
      </c>
      <c r="B219" s="98">
        <v>588</v>
      </c>
      <c r="C219" s="173" t="s">
        <v>758</v>
      </c>
      <c r="D219" s="174">
        <v>35230</v>
      </c>
      <c r="E219" s="102" t="s">
        <v>141</v>
      </c>
      <c r="F219" s="102" t="s">
        <v>133</v>
      </c>
      <c r="G219" s="103" t="s">
        <v>800</v>
      </c>
      <c r="H219" s="169"/>
      <c r="I219" s="104" t="s">
        <v>44</v>
      </c>
      <c r="J219" s="105">
        <v>1</v>
      </c>
      <c r="K219" s="170" t="s">
        <v>760</v>
      </c>
    </row>
    <row r="220" spans="1:11" ht="15.75" customHeight="1">
      <c r="A220" s="176">
        <v>14</v>
      </c>
      <c r="B220" s="98">
        <v>578</v>
      </c>
      <c r="C220" s="173" t="s">
        <v>761</v>
      </c>
      <c r="D220" s="174" t="s">
        <v>801</v>
      </c>
      <c r="E220" s="102" t="s">
        <v>141</v>
      </c>
      <c r="F220" s="102" t="s">
        <v>138</v>
      </c>
      <c r="G220" s="103" t="s">
        <v>802</v>
      </c>
      <c r="H220" s="169"/>
      <c r="I220" s="104" t="s">
        <v>44</v>
      </c>
      <c r="J220" s="105">
        <v>1</v>
      </c>
      <c r="K220" s="170" t="s">
        <v>142</v>
      </c>
    </row>
    <row r="221" spans="1:11" ht="15.75" customHeight="1">
      <c r="A221" s="176">
        <v>15</v>
      </c>
      <c r="B221" s="98">
        <v>920</v>
      </c>
      <c r="C221" s="173" t="s">
        <v>750</v>
      </c>
      <c r="D221" s="174" t="s">
        <v>751</v>
      </c>
      <c r="E221" s="102" t="s">
        <v>189</v>
      </c>
      <c r="F221" s="102" t="s">
        <v>138</v>
      </c>
      <c r="G221" s="103" t="s">
        <v>803</v>
      </c>
      <c r="H221" s="169"/>
      <c r="I221" s="104" t="s">
        <v>93</v>
      </c>
      <c r="J221" s="105">
        <v>1</v>
      </c>
      <c r="K221" s="170" t="s">
        <v>613</v>
      </c>
    </row>
    <row r="222" spans="1:11" ht="15.75" customHeight="1">
      <c r="A222" s="176">
        <v>16</v>
      </c>
      <c r="B222" s="98">
        <v>714</v>
      </c>
      <c r="C222" s="173" t="s">
        <v>742</v>
      </c>
      <c r="D222" s="174" t="s">
        <v>151</v>
      </c>
      <c r="E222" s="102" t="s">
        <v>163</v>
      </c>
      <c r="F222" s="102" t="s">
        <v>138</v>
      </c>
      <c r="G222" s="103" t="s">
        <v>804</v>
      </c>
      <c r="H222" s="169"/>
      <c r="I222" s="104" t="s">
        <v>93</v>
      </c>
      <c r="J222" s="105">
        <v>1</v>
      </c>
      <c r="K222" s="170" t="s">
        <v>744</v>
      </c>
    </row>
    <row r="223" spans="1:11" ht="15.75" customHeight="1">
      <c r="A223" s="176">
        <v>17</v>
      </c>
      <c r="B223" s="98">
        <v>453</v>
      </c>
      <c r="C223" s="173" t="s">
        <v>763</v>
      </c>
      <c r="D223" s="174" t="s">
        <v>151</v>
      </c>
      <c r="E223" s="102" t="s">
        <v>160</v>
      </c>
      <c r="F223" s="102" t="s">
        <v>764</v>
      </c>
      <c r="G223" s="103" t="s">
        <v>805</v>
      </c>
      <c r="H223" s="169"/>
      <c r="I223" s="104" t="s">
        <v>93</v>
      </c>
      <c r="J223" s="105">
        <v>1</v>
      </c>
      <c r="K223" s="170" t="s">
        <v>382</v>
      </c>
    </row>
    <row r="224" spans="1:11" ht="15.75" customHeight="1">
      <c r="A224" s="176">
        <v>18</v>
      </c>
      <c r="B224" s="98">
        <v>567</v>
      </c>
      <c r="C224" s="173" t="s">
        <v>766</v>
      </c>
      <c r="D224" s="174">
        <v>35403</v>
      </c>
      <c r="E224" s="102" t="s">
        <v>141</v>
      </c>
      <c r="F224" s="102" t="s">
        <v>138</v>
      </c>
      <c r="G224" s="103" t="s">
        <v>806</v>
      </c>
      <c r="H224" s="169"/>
      <c r="I224" s="104" t="s">
        <v>807</v>
      </c>
      <c r="J224" s="105">
        <v>1</v>
      </c>
      <c r="K224" s="170" t="s">
        <v>470</v>
      </c>
    </row>
    <row r="225" spans="1:15" ht="16.5">
      <c r="A225" s="453" t="s">
        <v>808</v>
      </c>
      <c r="B225" s="454"/>
      <c r="C225" s="454"/>
      <c r="D225" s="454"/>
      <c r="E225" s="454"/>
      <c r="F225" s="454"/>
      <c r="G225" s="454"/>
      <c r="H225" s="454"/>
      <c r="I225" s="454"/>
      <c r="J225" s="454"/>
      <c r="K225" s="455"/>
      <c r="M225" s="108" t="s">
        <v>198</v>
      </c>
      <c r="N225" s="109" t="s">
        <v>209</v>
      </c>
      <c r="O225" s="109"/>
    </row>
    <row r="226" spans="1:15" ht="16.5">
      <c r="A226" s="432" t="s">
        <v>559</v>
      </c>
      <c r="B226" s="433"/>
      <c r="C226" s="433"/>
      <c r="D226" s="433"/>
      <c r="E226" s="433"/>
      <c r="F226" s="433"/>
      <c r="G226" s="433"/>
      <c r="H226" s="433"/>
      <c r="I226" s="433"/>
      <c r="J226" s="433"/>
      <c r="K226" s="434"/>
      <c r="M226" s="108" t="s">
        <v>302</v>
      </c>
      <c r="N226" s="109" t="s">
        <v>401</v>
      </c>
      <c r="O226" s="109"/>
    </row>
    <row r="227" spans="1:15" ht="16.5">
      <c r="A227" s="121">
        <v>1</v>
      </c>
      <c r="B227" s="147">
        <v>914</v>
      </c>
      <c r="C227" s="177" t="s">
        <v>809</v>
      </c>
      <c r="D227" s="178" t="s">
        <v>810</v>
      </c>
      <c r="E227" s="179" t="s">
        <v>189</v>
      </c>
      <c r="F227" s="126" t="s">
        <v>190</v>
      </c>
      <c r="G227" s="127" t="s">
        <v>811</v>
      </c>
      <c r="H227" s="180"/>
      <c r="I227" s="128">
        <v>2</v>
      </c>
      <c r="J227" s="129">
        <v>27</v>
      </c>
      <c r="K227" s="181" t="s">
        <v>812</v>
      </c>
      <c r="M227" s="171"/>
      <c r="N227" s="109"/>
      <c r="O227" s="109"/>
    </row>
    <row r="228" spans="1:15" ht="16.5">
      <c r="A228" s="121">
        <v>2</v>
      </c>
      <c r="B228" s="147">
        <v>908</v>
      </c>
      <c r="C228" s="177" t="s">
        <v>813</v>
      </c>
      <c r="D228" s="178">
        <v>35015</v>
      </c>
      <c r="E228" s="179" t="s">
        <v>189</v>
      </c>
      <c r="F228" s="126" t="s">
        <v>190</v>
      </c>
      <c r="G228" s="127" t="s">
        <v>814</v>
      </c>
      <c r="H228" s="180"/>
      <c r="I228" s="128">
        <v>2</v>
      </c>
      <c r="J228" s="129">
        <v>24</v>
      </c>
      <c r="K228" s="181" t="s">
        <v>812</v>
      </c>
      <c r="M228" s="171"/>
      <c r="N228" s="109"/>
      <c r="O228" s="109"/>
    </row>
    <row r="229" spans="1:15" ht="16.5">
      <c r="A229" s="121">
        <v>3</v>
      </c>
      <c r="B229" s="147">
        <v>651</v>
      </c>
      <c r="C229" s="177" t="s">
        <v>815</v>
      </c>
      <c r="D229" s="178" t="s">
        <v>816</v>
      </c>
      <c r="E229" s="179" t="s">
        <v>137</v>
      </c>
      <c r="F229" s="126" t="s">
        <v>138</v>
      </c>
      <c r="G229" s="127" t="s">
        <v>817</v>
      </c>
      <c r="H229" s="180"/>
      <c r="I229" s="128">
        <v>2</v>
      </c>
      <c r="J229" s="129">
        <v>21</v>
      </c>
      <c r="K229" s="181" t="s">
        <v>214</v>
      </c>
      <c r="M229" s="171"/>
      <c r="N229" s="109"/>
      <c r="O229" s="109"/>
    </row>
    <row r="230" spans="1:15" ht="16.5">
      <c r="A230" s="121">
        <v>4</v>
      </c>
      <c r="B230" s="147">
        <v>916</v>
      </c>
      <c r="C230" s="177" t="s">
        <v>818</v>
      </c>
      <c r="D230" s="178">
        <v>35235</v>
      </c>
      <c r="E230" s="179" t="s">
        <v>189</v>
      </c>
      <c r="F230" s="126" t="s">
        <v>819</v>
      </c>
      <c r="G230" s="127" t="s">
        <v>820</v>
      </c>
      <c r="H230" s="180"/>
      <c r="I230" s="128" t="s">
        <v>44</v>
      </c>
      <c r="J230" s="129">
        <v>18</v>
      </c>
      <c r="K230" s="181" t="s">
        <v>812</v>
      </c>
      <c r="M230" s="171"/>
      <c r="N230" s="109"/>
      <c r="O230" s="109"/>
    </row>
    <row r="231" spans="1:15" ht="16.5">
      <c r="A231" s="121">
        <v>5</v>
      </c>
      <c r="B231" s="147">
        <v>601</v>
      </c>
      <c r="C231" s="177" t="s">
        <v>821</v>
      </c>
      <c r="D231" s="178">
        <v>35243</v>
      </c>
      <c r="E231" s="179" t="s">
        <v>132</v>
      </c>
      <c r="F231" s="126" t="s">
        <v>133</v>
      </c>
      <c r="G231" s="127" t="s">
        <v>822</v>
      </c>
      <c r="H231" s="180"/>
      <c r="I231" s="128" t="s">
        <v>44</v>
      </c>
      <c r="J231" s="129">
        <v>16</v>
      </c>
      <c r="K231" s="181" t="s">
        <v>823</v>
      </c>
      <c r="M231" s="171"/>
      <c r="N231" s="109"/>
      <c r="O231" s="109"/>
    </row>
    <row r="232" spans="1:15" ht="16.5">
      <c r="A232" s="121">
        <v>6</v>
      </c>
      <c r="B232" s="147">
        <v>416</v>
      </c>
      <c r="C232" s="177" t="s">
        <v>824</v>
      </c>
      <c r="D232" s="178" t="s">
        <v>151</v>
      </c>
      <c r="E232" s="179" t="s">
        <v>222</v>
      </c>
      <c r="F232" s="126" t="s">
        <v>223</v>
      </c>
      <c r="G232" s="127" t="s">
        <v>825</v>
      </c>
      <c r="H232" s="180"/>
      <c r="I232" s="128" t="s">
        <v>44</v>
      </c>
      <c r="J232" s="129">
        <v>14</v>
      </c>
      <c r="K232" s="181" t="s">
        <v>224</v>
      </c>
      <c r="M232" s="171"/>
      <c r="N232" s="109"/>
      <c r="O232" s="109"/>
    </row>
    <row r="233" spans="1:11" ht="16.5">
      <c r="A233" s="453" t="s">
        <v>826</v>
      </c>
      <c r="B233" s="454"/>
      <c r="C233" s="454"/>
      <c r="D233" s="454"/>
      <c r="E233" s="454"/>
      <c r="F233" s="454"/>
      <c r="G233" s="454"/>
      <c r="H233" s="454"/>
      <c r="I233" s="454"/>
      <c r="J233" s="454"/>
      <c r="K233" s="455"/>
    </row>
    <row r="234" spans="1:11" ht="16.5">
      <c r="A234" s="432" t="s">
        <v>559</v>
      </c>
      <c r="B234" s="433"/>
      <c r="C234" s="433"/>
      <c r="D234" s="433"/>
      <c r="E234" s="433"/>
      <c r="F234" s="433"/>
      <c r="G234" s="433"/>
      <c r="H234" s="433"/>
      <c r="I234" s="433"/>
      <c r="J234" s="433"/>
      <c r="K234" s="434"/>
    </row>
    <row r="235" spans="1:11" ht="16.5">
      <c r="A235" s="121">
        <v>1</v>
      </c>
      <c r="B235" s="147">
        <v>914</v>
      </c>
      <c r="C235" s="177" t="s">
        <v>809</v>
      </c>
      <c r="D235" s="178" t="s">
        <v>810</v>
      </c>
      <c r="E235" s="179" t="s">
        <v>189</v>
      </c>
      <c r="F235" s="126" t="s">
        <v>190</v>
      </c>
      <c r="G235" s="182" t="s">
        <v>827</v>
      </c>
      <c r="H235" s="180"/>
      <c r="I235" s="128">
        <v>2</v>
      </c>
      <c r="J235" s="129">
        <v>27</v>
      </c>
      <c r="K235" s="181" t="s">
        <v>812</v>
      </c>
    </row>
    <row r="236" spans="1:11" ht="16.5">
      <c r="A236" s="121">
        <v>2</v>
      </c>
      <c r="B236" s="147">
        <v>651</v>
      </c>
      <c r="C236" s="177" t="s">
        <v>815</v>
      </c>
      <c r="D236" s="178" t="s">
        <v>816</v>
      </c>
      <c r="E236" s="179" t="s">
        <v>137</v>
      </c>
      <c r="F236" s="126" t="s">
        <v>138</v>
      </c>
      <c r="G236" s="182" t="s">
        <v>828</v>
      </c>
      <c r="H236" s="180"/>
      <c r="I236" s="128">
        <v>2</v>
      </c>
      <c r="J236" s="129">
        <v>24</v>
      </c>
      <c r="K236" s="181" t="s">
        <v>214</v>
      </c>
    </row>
    <row r="237" spans="1:11" ht="16.5">
      <c r="A237" s="121">
        <v>3</v>
      </c>
      <c r="B237" s="147">
        <v>908</v>
      </c>
      <c r="C237" s="177" t="s">
        <v>813</v>
      </c>
      <c r="D237" s="178">
        <v>35015</v>
      </c>
      <c r="E237" s="179" t="s">
        <v>189</v>
      </c>
      <c r="F237" s="126" t="s">
        <v>190</v>
      </c>
      <c r="G237" s="182" t="s">
        <v>829</v>
      </c>
      <c r="H237" s="180"/>
      <c r="I237" s="128">
        <v>2</v>
      </c>
      <c r="J237" s="129">
        <v>21</v>
      </c>
      <c r="K237" s="181" t="s">
        <v>812</v>
      </c>
    </row>
    <row r="238" spans="1:11" ht="16.5">
      <c r="A238" s="121">
        <v>4</v>
      </c>
      <c r="B238" s="147">
        <v>916</v>
      </c>
      <c r="C238" s="177" t="s">
        <v>818</v>
      </c>
      <c r="D238" s="178" t="s">
        <v>830</v>
      </c>
      <c r="E238" s="179" t="s">
        <v>189</v>
      </c>
      <c r="F238" s="126" t="s">
        <v>190</v>
      </c>
      <c r="G238" s="182" t="s">
        <v>831</v>
      </c>
      <c r="H238" s="180"/>
      <c r="I238" s="128">
        <v>3</v>
      </c>
      <c r="J238" s="129">
        <v>18</v>
      </c>
      <c r="K238" s="181" t="s">
        <v>812</v>
      </c>
    </row>
    <row r="239" spans="1:11" ht="16.5">
      <c r="A239" s="121">
        <v>5</v>
      </c>
      <c r="B239" s="147">
        <v>601</v>
      </c>
      <c r="C239" s="177" t="s">
        <v>821</v>
      </c>
      <c r="D239" s="178">
        <v>35243</v>
      </c>
      <c r="E239" s="179" t="s">
        <v>132</v>
      </c>
      <c r="F239" s="126" t="s">
        <v>133</v>
      </c>
      <c r="G239" s="182" t="s">
        <v>832</v>
      </c>
      <c r="H239" s="180"/>
      <c r="I239" s="128" t="s">
        <v>44</v>
      </c>
      <c r="J239" s="129">
        <v>16</v>
      </c>
      <c r="K239" s="181" t="s">
        <v>823</v>
      </c>
    </row>
    <row r="240" spans="1:11" ht="17.25" thickBot="1">
      <c r="A240" s="121">
        <v>6</v>
      </c>
      <c r="B240" s="147">
        <v>416</v>
      </c>
      <c r="C240" s="177" t="s">
        <v>824</v>
      </c>
      <c r="D240" s="178" t="s">
        <v>151</v>
      </c>
      <c r="E240" s="179" t="s">
        <v>222</v>
      </c>
      <c r="F240" s="126" t="s">
        <v>223</v>
      </c>
      <c r="G240" s="182" t="s">
        <v>833</v>
      </c>
      <c r="H240" s="180"/>
      <c r="I240" s="128" t="s">
        <v>807</v>
      </c>
      <c r="J240" s="129">
        <v>14</v>
      </c>
      <c r="K240" s="181" t="s">
        <v>224</v>
      </c>
    </row>
    <row r="241" spans="1:23" ht="29.25" thickBot="1">
      <c r="A241" s="456" t="s">
        <v>834</v>
      </c>
      <c r="B241" s="457"/>
      <c r="C241" s="457"/>
      <c r="D241" s="457"/>
      <c r="E241" s="457"/>
      <c r="F241" s="457"/>
      <c r="G241" s="457"/>
      <c r="H241" s="457"/>
      <c r="I241" s="457"/>
      <c r="J241" s="457"/>
      <c r="K241" s="458"/>
      <c r="M241" s="81" t="s">
        <v>484</v>
      </c>
      <c r="N241" s="148" t="s">
        <v>578</v>
      </c>
      <c r="O241" s="83" t="s">
        <v>485</v>
      </c>
      <c r="P241" s="83" t="s">
        <v>486</v>
      </c>
      <c r="Q241" s="83" t="s">
        <v>487</v>
      </c>
      <c r="R241" s="83" t="s">
        <v>488</v>
      </c>
      <c r="S241" s="83" t="s">
        <v>489</v>
      </c>
      <c r="T241" s="83" t="s">
        <v>490</v>
      </c>
      <c r="U241" s="83" t="s">
        <v>491</v>
      </c>
      <c r="V241" s="83" t="s">
        <v>492</v>
      </c>
      <c r="W241" s="83" t="s">
        <v>493</v>
      </c>
    </row>
    <row r="242" spans="1:23" ht="17.25" thickBot="1">
      <c r="A242" s="438" t="s">
        <v>494</v>
      </c>
      <c r="B242" s="439"/>
      <c r="C242" s="439"/>
      <c r="D242" s="439"/>
      <c r="E242" s="439"/>
      <c r="F242" s="439"/>
      <c r="G242" s="439"/>
      <c r="H242" s="439"/>
      <c r="I242" s="439"/>
      <c r="J242" s="439"/>
      <c r="K242" s="440"/>
      <c r="M242" s="149"/>
      <c r="N242" s="150"/>
      <c r="O242" s="86"/>
      <c r="P242" s="86"/>
      <c r="Q242" s="153"/>
      <c r="R242" s="153"/>
      <c r="S242" s="153"/>
      <c r="T242" s="153"/>
      <c r="U242" s="153"/>
      <c r="V242" s="153"/>
      <c r="W242" s="86"/>
    </row>
    <row r="243" spans="1:11" ht="16.5">
      <c r="A243" s="87">
        <v>1</v>
      </c>
      <c r="B243" s="88">
        <v>213</v>
      </c>
      <c r="C243" s="89" t="s">
        <v>503</v>
      </c>
      <c r="D243" s="183">
        <v>33856</v>
      </c>
      <c r="E243" s="91" t="s">
        <v>128</v>
      </c>
      <c r="F243" s="184" t="s">
        <v>109</v>
      </c>
      <c r="G243" s="185">
        <v>14.7</v>
      </c>
      <c r="H243" s="185"/>
      <c r="I243" s="94" t="s">
        <v>203</v>
      </c>
      <c r="J243" s="95" t="s">
        <v>199</v>
      </c>
      <c r="K243" s="96" t="s">
        <v>504</v>
      </c>
    </row>
    <row r="244" spans="1:11" ht="16.5">
      <c r="A244" s="453" t="s">
        <v>834</v>
      </c>
      <c r="B244" s="454"/>
      <c r="C244" s="454"/>
      <c r="D244" s="454"/>
      <c r="E244" s="454"/>
      <c r="F244" s="454"/>
      <c r="G244" s="454"/>
      <c r="H244" s="454"/>
      <c r="I244" s="454"/>
      <c r="J244" s="454"/>
      <c r="K244" s="455"/>
    </row>
    <row r="245" spans="1:11" ht="16.5">
      <c r="A245" s="432" t="s">
        <v>559</v>
      </c>
      <c r="B245" s="433"/>
      <c r="C245" s="433"/>
      <c r="D245" s="433"/>
      <c r="E245" s="433"/>
      <c r="F245" s="433"/>
      <c r="G245" s="433"/>
      <c r="H245" s="433"/>
      <c r="I245" s="433"/>
      <c r="J245" s="433"/>
      <c r="K245" s="434"/>
    </row>
    <row r="246" spans="1:11" ht="16.5">
      <c r="A246" s="121">
        <v>1</v>
      </c>
      <c r="B246" s="98">
        <v>14</v>
      </c>
      <c r="C246" s="99" t="s">
        <v>835</v>
      </c>
      <c r="D246" s="186">
        <v>35411</v>
      </c>
      <c r="E246" s="101" t="s">
        <v>108</v>
      </c>
      <c r="F246" s="102" t="s">
        <v>122</v>
      </c>
      <c r="G246" s="103">
        <v>16.13</v>
      </c>
      <c r="H246" s="103">
        <v>15.78</v>
      </c>
      <c r="I246" s="104">
        <v>2</v>
      </c>
      <c r="J246" s="105">
        <v>27</v>
      </c>
      <c r="K246" s="106" t="s">
        <v>314</v>
      </c>
    </row>
    <row r="247" spans="1:11" ht="16.5">
      <c r="A247" s="97">
        <v>2</v>
      </c>
      <c r="B247" s="98">
        <v>802</v>
      </c>
      <c r="C247" s="99" t="s">
        <v>176</v>
      </c>
      <c r="D247" s="186">
        <v>34844</v>
      </c>
      <c r="E247" s="101" t="s">
        <v>177</v>
      </c>
      <c r="F247" s="102" t="s">
        <v>109</v>
      </c>
      <c r="G247" s="103">
        <v>15.91</v>
      </c>
      <c r="H247" s="103">
        <v>16.27</v>
      </c>
      <c r="I247" s="104">
        <v>2</v>
      </c>
      <c r="J247" s="105">
        <v>24</v>
      </c>
      <c r="K247" s="106" t="s">
        <v>178</v>
      </c>
    </row>
    <row r="248" spans="1:11" ht="16.5">
      <c r="A248" s="97">
        <v>3</v>
      </c>
      <c r="B248" s="98">
        <v>215</v>
      </c>
      <c r="C248" s="99" t="s">
        <v>836</v>
      </c>
      <c r="D248" s="186">
        <v>34701</v>
      </c>
      <c r="E248" s="101" t="s">
        <v>255</v>
      </c>
      <c r="F248" s="102" t="s">
        <v>182</v>
      </c>
      <c r="G248" s="103">
        <v>16.41</v>
      </c>
      <c r="H248" s="103">
        <v>16.39</v>
      </c>
      <c r="I248" s="104">
        <v>2</v>
      </c>
      <c r="J248" s="105">
        <v>21</v>
      </c>
      <c r="K248" s="106" t="s">
        <v>115</v>
      </c>
    </row>
    <row r="249" spans="1:14" ht="16.5">
      <c r="A249" s="97">
        <v>4</v>
      </c>
      <c r="B249" s="98">
        <v>222</v>
      </c>
      <c r="C249" s="99" t="s">
        <v>837</v>
      </c>
      <c r="D249" s="186">
        <v>35190</v>
      </c>
      <c r="E249" s="101" t="s">
        <v>108</v>
      </c>
      <c r="F249" s="102" t="s">
        <v>182</v>
      </c>
      <c r="G249" s="103">
        <v>18.3</v>
      </c>
      <c r="H249" s="103">
        <v>18.17</v>
      </c>
      <c r="I249" s="104" t="s">
        <v>44</v>
      </c>
      <c r="J249" s="105">
        <v>18</v>
      </c>
      <c r="K249" s="106" t="s">
        <v>115</v>
      </c>
      <c r="M249" t="s">
        <v>207</v>
      </c>
      <c r="N249" t="s">
        <v>208</v>
      </c>
    </row>
    <row r="250" spans="1:14" ht="16.5">
      <c r="A250" s="97">
        <v>5</v>
      </c>
      <c r="B250" s="98">
        <v>202</v>
      </c>
      <c r="C250" s="99" t="s">
        <v>838</v>
      </c>
      <c r="D250" s="186">
        <v>35208</v>
      </c>
      <c r="E250" s="101" t="s">
        <v>195</v>
      </c>
      <c r="F250" s="102" t="s">
        <v>260</v>
      </c>
      <c r="G250" s="103">
        <v>18.88</v>
      </c>
      <c r="H250" s="103">
        <v>19.26</v>
      </c>
      <c r="I250" s="104" t="s">
        <v>44</v>
      </c>
      <c r="J250" s="105">
        <v>16</v>
      </c>
      <c r="K250" s="106" t="s">
        <v>196</v>
      </c>
      <c r="M250" t="s">
        <v>198</v>
      </c>
      <c r="N250" t="s">
        <v>209</v>
      </c>
    </row>
    <row r="251" spans="1:14" ht="16.5">
      <c r="A251" s="97">
        <v>6</v>
      </c>
      <c r="B251" s="98">
        <v>823</v>
      </c>
      <c r="C251" s="99" t="s">
        <v>518</v>
      </c>
      <c r="D251" s="186" t="s">
        <v>519</v>
      </c>
      <c r="E251" s="101" t="s">
        <v>177</v>
      </c>
      <c r="F251" s="102" t="s">
        <v>260</v>
      </c>
      <c r="G251" s="103">
        <v>21.51</v>
      </c>
      <c r="H251" s="103">
        <v>22.17</v>
      </c>
      <c r="I251" s="104"/>
      <c r="J251" s="105">
        <v>14</v>
      </c>
      <c r="K251" s="106" t="s">
        <v>520</v>
      </c>
      <c r="M251" t="s">
        <v>302</v>
      </c>
      <c r="N251" t="s">
        <v>401</v>
      </c>
    </row>
    <row r="252" spans="1:14" ht="16.5">
      <c r="A252" s="97"/>
      <c r="B252" s="98">
        <v>559</v>
      </c>
      <c r="C252" s="99" t="s">
        <v>839</v>
      </c>
      <c r="D252" s="186">
        <v>35223</v>
      </c>
      <c r="E252" s="101" t="s">
        <v>141</v>
      </c>
      <c r="F252" s="102" t="s">
        <v>133</v>
      </c>
      <c r="G252" s="103">
        <v>22.1</v>
      </c>
      <c r="H252" s="187" t="s">
        <v>207</v>
      </c>
      <c r="I252" s="104"/>
      <c r="J252" s="105" t="s">
        <v>199</v>
      </c>
      <c r="K252" s="106" t="s">
        <v>470</v>
      </c>
      <c r="M252" t="s">
        <v>404</v>
      </c>
      <c r="N252" t="s">
        <v>405</v>
      </c>
    </row>
    <row r="253" spans="1:11" ht="16.5">
      <c r="A253" s="97"/>
      <c r="B253" s="98">
        <v>54</v>
      </c>
      <c r="C253" s="99" t="s">
        <v>840</v>
      </c>
      <c r="D253" s="186" t="s">
        <v>234</v>
      </c>
      <c r="E253" s="101" t="s">
        <v>128</v>
      </c>
      <c r="F253" s="102" t="s">
        <v>129</v>
      </c>
      <c r="G253" s="103" t="s">
        <v>198</v>
      </c>
      <c r="H253" s="187"/>
      <c r="I253" s="104"/>
      <c r="J253" s="105" t="s">
        <v>199</v>
      </c>
      <c r="K253" s="106" t="s">
        <v>841</v>
      </c>
    </row>
    <row r="254" spans="1:11" ht="16.5">
      <c r="A254" s="97"/>
      <c r="B254" s="98">
        <v>66</v>
      </c>
      <c r="C254" s="99" t="s">
        <v>536</v>
      </c>
      <c r="D254" s="186" t="s">
        <v>537</v>
      </c>
      <c r="E254" s="101" t="s">
        <v>128</v>
      </c>
      <c r="F254" s="102" t="s">
        <v>109</v>
      </c>
      <c r="G254" s="103" t="s">
        <v>207</v>
      </c>
      <c r="H254" s="187"/>
      <c r="I254" s="104"/>
      <c r="J254" s="105" t="s">
        <v>199</v>
      </c>
      <c r="K254" s="106" t="s">
        <v>538</v>
      </c>
    </row>
    <row r="255" spans="1:11" ht="16.5">
      <c r="A255" s="97"/>
      <c r="B255" s="98">
        <v>588</v>
      </c>
      <c r="C255" s="99" t="s">
        <v>197</v>
      </c>
      <c r="D255" s="186">
        <v>34813</v>
      </c>
      <c r="E255" s="101" t="s">
        <v>141</v>
      </c>
      <c r="F255" s="102" t="s">
        <v>133</v>
      </c>
      <c r="G255" s="103" t="s">
        <v>207</v>
      </c>
      <c r="H255" s="187"/>
      <c r="I255" s="104"/>
      <c r="J255" s="105" t="s">
        <v>199</v>
      </c>
      <c r="K255" s="106" t="s">
        <v>200</v>
      </c>
    </row>
    <row r="256" spans="1:11" ht="16.5">
      <c r="A256" s="97"/>
      <c r="B256" s="98">
        <v>242</v>
      </c>
      <c r="C256" s="99" t="s">
        <v>174</v>
      </c>
      <c r="D256" s="186">
        <v>35598</v>
      </c>
      <c r="E256" s="101" t="s">
        <v>137</v>
      </c>
      <c r="F256" s="102" t="s">
        <v>109</v>
      </c>
      <c r="G256" s="103">
        <v>15.56</v>
      </c>
      <c r="H256" s="187"/>
      <c r="I256" s="104">
        <v>2</v>
      </c>
      <c r="J256" s="105" t="s">
        <v>175</v>
      </c>
      <c r="K256" s="106" t="s">
        <v>842</v>
      </c>
    </row>
    <row r="257" spans="1:11" ht="16.5">
      <c r="A257" s="97"/>
      <c r="B257" s="98">
        <v>27</v>
      </c>
      <c r="C257" s="99" t="s">
        <v>843</v>
      </c>
      <c r="D257" s="186">
        <v>35607</v>
      </c>
      <c r="E257" s="101" t="s">
        <v>108</v>
      </c>
      <c r="F257" s="102" t="s">
        <v>122</v>
      </c>
      <c r="G257" s="103">
        <v>16.77</v>
      </c>
      <c r="H257" s="187"/>
      <c r="I257" s="104">
        <v>3</v>
      </c>
      <c r="J257" s="105" t="s">
        <v>175</v>
      </c>
      <c r="K257" s="106" t="s">
        <v>844</v>
      </c>
    </row>
    <row r="258" spans="1:11" ht="16.5">
      <c r="A258" s="97"/>
      <c r="B258" s="98">
        <v>244</v>
      </c>
      <c r="C258" s="99" t="s">
        <v>179</v>
      </c>
      <c r="D258" s="186">
        <v>35641</v>
      </c>
      <c r="E258" s="101" t="s">
        <v>117</v>
      </c>
      <c r="F258" s="102" t="s">
        <v>109</v>
      </c>
      <c r="G258" s="103">
        <v>16.92</v>
      </c>
      <c r="H258" s="187"/>
      <c r="I258" s="104">
        <v>3</v>
      </c>
      <c r="J258" s="105" t="s">
        <v>175</v>
      </c>
      <c r="K258" s="106" t="s">
        <v>180</v>
      </c>
    </row>
    <row r="259" spans="1:11" ht="16.5">
      <c r="A259" s="97"/>
      <c r="B259" s="98">
        <v>245</v>
      </c>
      <c r="C259" s="99" t="s">
        <v>278</v>
      </c>
      <c r="D259" s="186">
        <v>35318</v>
      </c>
      <c r="E259" s="101" t="s">
        <v>189</v>
      </c>
      <c r="F259" s="102" t="s">
        <v>138</v>
      </c>
      <c r="G259" s="103" t="s">
        <v>207</v>
      </c>
      <c r="H259" s="187"/>
      <c r="I259" s="104"/>
      <c r="J259" s="105" t="s">
        <v>175</v>
      </c>
      <c r="K259" s="106" t="s">
        <v>191</v>
      </c>
    </row>
    <row r="260" spans="1:11" ht="16.5">
      <c r="A260" s="453" t="s">
        <v>845</v>
      </c>
      <c r="B260" s="454"/>
      <c r="C260" s="454"/>
      <c r="D260" s="454"/>
      <c r="E260" s="454"/>
      <c r="F260" s="454"/>
      <c r="G260" s="454"/>
      <c r="H260" s="454"/>
      <c r="I260" s="454"/>
      <c r="J260" s="454"/>
      <c r="K260" s="455"/>
    </row>
    <row r="261" spans="1:11" ht="16.5">
      <c r="A261" s="432" t="s">
        <v>494</v>
      </c>
      <c r="B261" s="433"/>
      <c r="C261" s="433"/>
      <c r="D261" s="433"/>
      <c r="E261" s="433"/>
      <c r="F261" s="433"/>
      <c r="G261" s="433"/>
      <c r="H261" s="433"/>
      <c r="I261" s="433"/>
      <c r="J261" s="433"/>
      <c r="K261" s="434"/>
    </row>
    <row r="262" spans="1:11" ht="16.5">
      <c r="A262" s="121">
        <v>1</v>
      </c>
      <c r="B262" s="147">
        <v>42</v>
      </c>
      <c r="C262" s="123" t="s">
        <v>846</v>
      </c>
      <c r="D262" s="124" t="s">
        <v>847</v>
      </c>
      <c r="E262" s="125" t="s">
        <v>108</v>
      </c>
      <c r="F262" s="126"/>
      <c r="G262" s="127">
        <v>52.32</v>
      </c>
      <c r="H262" s="188"/>
      <c r="I262" s="128" t="s">
        <v>454</v>
      </c>
      <c r="J262" s="129"/>
      <c r="K262" s="130" t="s">
        <v>549</v>
      </c>
    </row>
    <row r="263" spans="1:11" ht="16.5">
      <c r="A263" s="97">
        <v>2</v>
      </c>
      <c r="B263" s="98">
        <v>43</v>
      </c>
      <c r="C263" s="99" t="s">
        <v>547</v>
      </c>
      <c r="D263" s="186" t="s">
        <v>548</v>
      </c>
      <c r="E263" s="101" t="s">
        <v>108</v>
      </c>
      <c r="F263" s="102"/>
      <c r="G263" s="103">
        <v>54.5</v>
      </c>
      <c r="H263" s="187"/>
      <c r="I263" s="104" t="s">
        <v>203</v>
      </c>
      <c r="J263" s="105"/>
      <c r="K263" s="106" t="s">
        <v>549</v>
      </c>
    </row>
    <row r="264" spans="1:11" ht="16.5">
      <c r="A264" s="97">
        <v>3</v>
      </c>
      <c r="B264" s="98">
        <v>221</v>
      </c>
      <c r="C264" s="99" t="s">
        <v>585</v>
      </c>
      <c r="D264" s="186">
        <v>34079</v>
      </c>
      <c r="E264" s="101" t="s">
        <v>108</v>
      </c>
      <c r="F264" s="102" t="s">
        <v>182</v>
      </c>
      <c r="G264" s="103">
        <v>56.26</v>
      </c>
      <c r="H264" s="187"/>
      <c r="I264" s="104">
        <v>1</v>
      </c>
      <c r="J264" s="105"/>
      <c r="K264" s="106" t="s">
        <v>115</v>
      </c>
    </row>
    <row r="265" spans="1:11" ht="16.5">
      <c r="A265" s="97">
        <v>4</v>
      </c>
      <c r="B265" s="98">
        <v>29</v>
      </c>
      <c r="C265" s="99" t="s">
        <v>502</v>
      </c>
      <c r="D265" s="186">
        <v>34624</v>
      </c>
      <c r="E265" s="101" t="s">
        <v>108</v>
      </c>
      <c r="F265" s="102" t="s">
        <v>122</v>
      </c>
      <c r="G265" s="103" t="s">
        <v>848</v>
      </c>
      <c r="H265" s="187"/>
      <c r="I265" s="104">
        <v>2</v>
      </c>
      <c r="J265" s="105"/>
      <c r="K265" s="106" t="s">
        <v>314</v>
      </c>
    </row>
    <row r="266" spans="1:11" ht="16.5">
      <c r="A266" s="97"/>
      <c r="B266" s="98">
        <v>27</v>
      </c>
      <c r="C266" s="99" t="s">
        <v>843</v>
      </c>
      <c r="D266" s="186">
        <v>35607</v>
      </c>
      <c r="E266" s="101" t="s">
        <v>108</v>
      </c>
      <c r="F266" s="102" t="s">
        <v>122</v>
      </c>
      <c r="G266" s="187" t="s">
        <v>849</v>
      </c>
      <c r="H266" s="187"/>
      <c r="I266" s="104">
        <v>3</v>
      </c>
      <c r="J266" s="105" t="s">
        <v>175</v>
      </c>
      <c r="K266" s="106" t="s">
        <v>844</v>
      </c>
    </row>
    <row r="267" spans="1:11" ht="16.5">
      <c r="A267" s="453" t="s">
        <v>845</v>
      </c>
      <c r="B267" s="454"/>
      <c r="C267" s="454"/>
      <c r="D267" s="454"/>
      <c r="E267" s="454"/>
      <c r="F267" s="454"/>
      <c r="G267" s="454"/>
      <c r="H267" s="454"/>
      <c r="I267" s="454"/>
      <c r="J267" s="454"/>
      <c r="K267" s="455"/>
    </row>
    <row r="268" spans="1:11" ht="16.5">
      <c r="A268" s="432" t="s">
        <v>559</v>
      </c>
      <c r="B268" s="433"/>
      <c r="C268" s="433"/>
      <c r="D268" s="433"/>
      <c r="E268" s="433"/>
      <c r="F268" s="433"/>
      <c r="G268" s="433"/>
      <c r="H268" s="433"/>
      <c r="I268" s="433"/>
      <c r="J268" s="433"/>
      <c r="K268" s="434"/>
    </row>
    <row r="269" spans="1:11" ht="16.5">
      <c r="A269" s="97">
        <v>1</v>
      </c>
      <c r="B269" s="98">
        <v>2</v>
      </c>
      <c r="C269" s="99" t="s">
        <v>591</v>
      </c>
      <c r="D269" s="186" t="s">
        <v>592</v>
      </c>
      <c r="E269" s="101" t="s">
        <v>255</v>
      </c>
      <c r="F269" s="102" t="s">
        <v>122</v>
      </c>
      <c r="G269" s="103" t="s">
        <v>850</v>
      </c>
      <c r="H269" s="187"/>
      <c r="I269" s="104">
        <v>2</v>
      </c>
      <c r="J269" s="105">
        <v>27</v>
      </c>
      <c r="K269" s="106" t="s">
        <v>593</v>
      </c>
    </row>
    <row r="270" spans="1:11" ht="16.5">
      <c r="A270" s="97">
        <v>2</v>
      </c>
      <c r="B270" s="98">
        <v>245</v>
      </c>
      <c r="C270" s="99" t="s">
        <v>278</v>
      </c>
      <c r="D270" s="186">
        <v>35318</v>
      </c>
      <c r="E270" s="101" t="s">
        <v>189</v>
      </c>
      <c r="F270" s="102" t="s">
        <v>138</v>
      </c>
      <c r="G270" s="103" t="s">
        <v>851</v>
      </c>
      <c r="H270" s="187"/>
      <c r="I270" s="104">
        <v>2</v>
      </c>
      <c r="J270" s="105">
        <v>24</v>
      </c>
      <c r="K270" s="106" t="s">
        <v>191</v>
      </c>
    </row>
    <row r="271" spans="1:11" ht="16.5">
      <c r="A271" s="97">
        <v>3</v>
      </c>
      <c r="B271" s="98">
        <v>14</v>
      </c>
      <c r="C271" s="99" t="s">
        <v>835</v>
      </c>
      <c r="D271" s="186">
        <v>35411</v>
      </c>
      <c r="E271" s="101" t="s">
        <v>108</v>
      </c>
      <c r="F271" s="102" t="s">
        <v>122</v>
      </c>
      <c r="G271" s="103" t="s">
        <v>852</v>
      </c>
      <c r="H271" s="187"/>
      <c r="I271" s="104">
        <v>2</v>
      </c>
      <c r="J271" s="105">
        <v>21</v>
      </c>
      <c r="K271" s="106" t="s">
        <v>314</v>
      </c>
    </row>
    <row r="272" spans="1:11" ht="16.5">
      <c r="A272" s="97">
        <v>4</v>
      </c>
      <c r="B272" s="98">
        <v>54</v>
      </c>
      <c r="C272" s="99" t="s">
        <v>840</v>
      </c>
      <c r="D272" s="186" t="s">
        <v>234</v>
      </c>
      <c r="E272" s="101" t="s">
        <v>128</v>
      </c>
      <c r="F272" s="102" t="s">
        <v>129</v>
      </c>
      <c r="G272" s="103" t="s">
        <v>853</v>
      </c>
      <c r="H272" s="187"/>
      <c r="I272" s="104">
        <v>3</v>
      </c>
      <c r="J272" s="105">
        <v>18</v>
      </c>
      <c r="K272" s="106" t="s">
        <v>841</v>
      </c>
    </row>
    <row r="273" spans="1:11" ht="16.5">
      <c r="A273" s="97">
        <v>5</v>
      </c>
      <c r="B273" s="98">
        <v>110</v>
      </c>
      <c r="C273" s="99" t="s">
        <v>594</v>
      </c>
      <c r="D273" s="186" t="s">
        <v>595</v>
      </c>
      <c r="E273" s="101" t="s">
        <v>297</v>
      </c>
      <c r="F273" s="102" t="s">
        <v>118</v>
      </c>
      <c r="G273" s="103" t="s">
        <v>854</v>
      </c>
      <c r="H273" s="187"/>
      <c r="I273" s="104" t="s">
        <v>44</v>
      </c>
      <c r="J273" s="105">
        <v>16</v>
      </c>
      <c r="K273" s="106" t="s">
        <v>515</v>
      </c>
    </row>
    <row r="274" spans="1:11" ht="16.5">
      <c r="A274" s="97">
        <v>6</v>
      </c>
      <c r="B274" s="98">
        <v>559</v>
      </c>
      <c r="C274" s="99" t="s">
        <v>839</v>
      </c>
      <c r="D274" s="186">
        <v>35223</v>
      </c>
      <c r="E274" s="101" t="s">
        <v>141</v>
      </c>
      <c r="F274" s="102" t="s">
        <v>133</v>
      </c>
      <c r="G274" s="103" t="s">
        <v>855</v>
      </c>
      <c r="H274" s="187"/>
      <c r="I274" s="104" t="s">
        <v>44</v>
      </c>
      <c r="J274" s="105">
        <v>14</v>
      </c>
      <c r="K274" s="106" t="s">
        <v>470</v>
      </c>
    </row>
    <row r="275" spans="1:11" ht="16.5">
      <c r="A275" s="97"/>
      <c r="B275" s="98">
        <v>202</v>
      </c>
      <c r="C275" s="99" t="s">
        <v>838</v>
      </c>
      <c r="D275" s="186">
        <v>35208</v>
      </c>
      <c r="E275" s="101" t="s">
        <v>195</v>
      </c>
      <c r="F275" s="102" t="s">
        <v>260</v>
      </c>
      <c r="G275" s="103" t="s">
        <v>207</v>
      </c>
      <c r="H275" s="187"/>
      <c r="I275" s="104"/>
      <c r="J275" s="105" t="s">
        <v>199</v>
      </c>
      <c r="K275" s="106" t="s">
        <v>196</v>
      </c>
    </row>
    <row r="276" spans="1:11" ht="16.5">
      <c r="A276" s="453" t="s">
        <v>856</v>
      </c>
      <c r="B276" s="454"/>
      <c r="C276" s="454"/>
      <c r="D276" s="454"/>
      <c r="E276" s="454"/>
      <c r="F276" s="454"/>
      <c r="G276" s="454"/>
      <c r="H276" s="454"/>
      <c r="I276" s="454"/>
      <c r="J276" s="454"/>
      <c r="K276" s="455"/>
    </row>
    <row r="277" spans="1:11" ht="16.5">
      <c r="A277" s="432" t="s">
        <v>494</v>
      </c>
      <c r="B277" s="433"/>
      <c r="C277" s="433"/>
      <c r="D277" s="433"/>
      <c r="E277" s="433"/>
      <c r="F277" s="433"/>
      <c r="G277" s="433"/>
      <c r="H277" s="433"/>
      <c r="I277" s="433"/>
      <c r="J277" s="433"/>
      <c r="K277" s="434"/>
    </row>
    <row r="278" spans="1:11" ht="16.5">
      <c r="A278" s="121">
        <v>1</v>
      </c>
      <c r="B278" s="147">
        <v>227</v>
      </c>
      <c r="C278" s="123" t="s">
        <v>648</v>
      </c>
      <c r="D278" s="124">
        <v>32633</v>
      </c>
      <c r="E278" s="125" t="s">
        <v>152</v>
      </c>
      <c r="F278" s="126" t="s">
        <v>122</v>
      </c>
      <c r="G278" s="127" t="s">
        <v>857</v>
      </c>
      <c r="H278" s="188"/>
      <c r="I278" s="128" t="s">
        <v>203</v>
      </c>
      <c r="J278" s="129"/>
      <c r="K278" s="130" t="s">
        <v>649</v>
      </c>
    </row>
    <row r="279" spans="1:11" ht="16.5">
      <c r="A279" s="97">
        <v>2</v>
      </c>
      <c r="B279" s="98">
        <v>237</v>
      </c>
      <c r="C279" s="99" t="s">
        <v>781</v>
      </c>
      <c r="D279" s="186">
        <v>34538</v>
      </c>
      <c r="E279" s="101" t="s">
        <v>195</v>
      </c>
      <c r="F279" s="102" t="s">
        <v>109</v>
      </c>
      <c r="G279" s="103" t="s">
        <v>858</v>
      </c>
      <c r="H279" s="187"/>
      <c r="I279" s="104">
        <v>1</v>
      </c>
      <c r="J279" s="105"/>
      <c r="K279" s="106" t="s">
        <v>783</v>
      </c>
    </row>
    <row r="280" spans="1:11" ht="16.5">
      <c r="A280" s="453" t="s">
        <v>856</v>
      </c>
      <c r="B280" s="454"/>
      <c r="C280" s="454"/>
      <c r="D280" s="454"/>
      <c r="E280" s="454"/>
      <c r="F280" s="454"/>
      <c r="G280" s="454"/>
      <c r="H280" s="454"/>
      <c r="I280" s="454"/>
      <c r="J280" s="454"/>
      <c r="K280" s="455"/>
    </row>
    <row r="281" spans="1:11" ht="16.5">
      <c r="A281" s="432" t="s">
        <v>559</v>
      </c>
      <c r="B281" s="433"/>
      <c r="C281" s="433"/>
      <c r="D281" s="433"/>
      <c r="E281" s="433"/>
      <c r="F281" s="433"/>
      <c r="G281" s="433"/>
      <c r="H281" s="433"/>
      <c r="I281" s="433"/>
      <c r="J281" s="433"/>
      <c r="K281" s="434"/>
    </row>
    <row r="282" spans="1:11" ht="16.5">
      <c r="A282" s="121">
        <v>1</v>
      </c>
      <c r="B282" s="98">
        <v>815</v>
      </c>
      <c r="C282" s="99" t="s">
        <v>788</v>
      </c>
      <c r="D282" s="186">
        <v>35137</v>
      </c>
      <c r="E282" s="101" t="s">
        <v>301</v>
      </c>
      <c r="F282" s="102" t="s">
        <v>260</v>
      </c>
      <c r="G282" s="103" t="s">
        <v>859</v>
      </c>
      <c r="H282" s="187"/>
      <c r="I282" s="104">
        <v>2</v>
      </c>
      <c r="J282" s="105">
        <v>27</v>
      </c>
      <c r="K282" s="106" t="s">
        <v>790</v>
      </c>
    </row>
    <row r="283" spans="1:11" ht="16.5">
      <c r="A283" s="97">
        <v>2</v>
      </c>
      <c r="B283" s="98">
        <v>809</v>
      </c>
      <c r="C283" s="99" t="s">
        <v>797</v>
      </c>
      <c r="D283" s="186">
        <v>35087</v>
      </c>
      <c r="E283" s="101" t="s">
        <v>177</v>
      </c>
      <c r="F283" s="102" t="s">
        <v>260</v>
      </c>
      <c r="G283" s="103" t="s">
        <v>860</v>
      </c>
      <c r="H283" s="187"/>
      <c r="I283" s="104">
        <v>3</v>
      </c>
      <c r="J283" s="105">
        <v>24</v>
      </c>
      <c r="K283" s="106" t="s">
        <v>520</v>
      </c>
    </row>
    <row r="284" spans="1:11" ht="16.5">
      <c r="A284" s="97">
        <v>3</v>
      </c>
      <c r="B284" s="98">
        <v>851</v>
      </c>
      <c r="C284" s="99" t="s">
        <v>664</v>
      </c>
      <c r="D284" s="186">
        <v>34920</v>
      </c>
      <c r="E284" s="101" t="s">
        <v>154</v>
      </c>
      <c r="F284" s="102" t="s">
        <v>155</v>
      </c>
      <c r="G284" s="103" t="s">
        <v>861</v>
      </c>
      <c r="H284" s="187"/>
      <c r="I284" s="104">
        <v>3</v>
      </c>
      <c r="J284" s="105">
        <v>21</v>
      </c>
      <c r="K284" s="106" t="s">
        <v>185</v>
      </c>
    </row>
    <row r="285" spans="1:11" ht="16.5">
      <c r="A285" s="97">
        <v>4</v>
      </c>
      <c r="B285" s="98">
        <v>436</v>
      </c>
      <c r="C285" s="99" t="s">
        <v>694</v>
      </c>
      <c r="D285" s="186" t="s">
        <v>151</v>
      </c>
      <c r="E285" s="101" t="s">
        <v>222</v>
      </c>
      <c r="F285" s="102" t="s">
        <v>223</v>
      </c>
      <c r="G285" s="103" t="s">
        <v>862</v>
      </c>
      <c r="H285" s="187"/>
      <c r="I285" s="104" t="s">
        <v>44</v>
      </c>
      <c r="J285" s="105">
        <v>18</v>
      </c>
      <c r="K285" s="106" t="s">
        <v>224</v>
      </c>
    </row>
    <row r="286" spans="1:11" ht="16.5">
      <c r="A286" s="97">
        <v>5</v>
      </c>
      <c r="B286" s="98">
        <v>124</v>
      </c>
      <c r="C286" s="189" t="s">
        <v>675</v>
      </c>
      <c r="D286" s="186">
        <v>34916</v>
      </c>
      <c r="E286" s="101" t="s">
        <v>117</v>
      </c>
      <c r="F286" s="102" t="s">
        <v>118</v>
      </c>
      <c r="G286" s="103" t="s">
        <v>863</v>
      </c>
      <c r="H286" s="187"/>
      <c r="I286" s="104" t="s">
        <v>44</v>
      </c>
      <c r="J286" s="105">
        <v>16</v>
      </c>
      <c r="K286" s="106" t="s">
        <v>515</v>
      </c>
    </row>
    <row r="287" spans="1:11" ht="16.5">
      <c r="A287" s="97">
        <v>6</v>
      </c>
      <c r="B287" s="98">
        <v>206</v>
      </c>
      <c r="C287" s="99" t="s">
        <v>690</v>
      </c>
      <c r="D287" s="186">
        <v>35161</v>
      </c>
      <c r="E287" s="101" t="s">
        <v>195</v>
      </c>
      <c r="F287" s="102" t="s">
        <v>260</v>
      </c>
      <c r="G287" s="103" t="s">
        <v>864</v>
      </c>
      <c r="H287" s="187"/>
      <c r="I287" s="104"/>
      <c r="J287" s="105">
        <v>14</v>
      </c>
      <c r="K287" s="106" t="s">
        <v>196</v>
      </c>
    </row>
    <row r="288" spans="1:22" ht="29.25" thickBot="1">
      <c r="A288" s="447" t="s">
        <v>483</v>
      </c>
      <c r="B288" s="448"/>
      <c r="C288" s="448"/>
      <c r="D288" s="448"/>
      <c r="E288" s="448"/>
      <c r="F288" s="448"/>
      <c r="G288" s="448"/>
      <c r="H288" s="448"/>
      <c r="I288" s="448"/>
      <c r="J288" s="448"/>
      <c r="K288" s="449"/>
      <c r="M288" s="190" t="s">
        <v>484</v>
      </c>
      <c r="N288" s="191" t="s">
        <v>485</v>
      </c>
      <c r="O288" s="191" t="s">
        <v>486</v>
      </c>
      <c r="P288" s="191" t="s">
        <v>487</v>
      </c>
      <c r="Q288" s="191" t="s">
        <v>488</v>
      </c>
      <c r="R288" s="191" t="s">
        <v>489</v>
      </c>
      <c r="S288" s="191" t="s">
        <v>490</v>
      </c>
      <c r="T288" s="191" t="s">
        <v>491</v>
      </c>
      <c r="U288" s="191" t="s">
        <v>492</v>
      </c>
      <c r="V288" s="192" t="s">
        <v>493</v>
      </c>
    </row>
    <row r="289" spans="1:22" ht="17.25" thickBot="1">
      <c r="A289" s="450" t="s">
        <v>865</v>
      </c>
      <c r="B289" s="451"/>
      <c r="C289" s="451"/>
      <c r="D289" s="451"/>
      <c r="E289" s="451"/>
      <c r="F289" s="451"/>
      <c r="G289" s="451"/>
      <c r="H289" s="451"/>
      <c r="I289" s="451"/>
      <c r="J289" s="451"/>
      <c r="K289" s="452"/>
      <c r="M289" s="193" t="s">
        <v>495</v>
      </c>
      <c r="N289" s="86" t="s">
        <v>497</v>
      </c>
      <c r="O289" s="153" t="s">
        <v>866</v>
      </c>
      <c r="P289" s="153">
        <v>7.6</v>
      </c>
      <c r="Q289" s="153">
        <v>8</v>
      </c>
      <c r="R289" s="153">
        <v>8.4</v>
      </c>
      <c r="S289" s="153">
        <v>8.9</v>
      </c>
      <c r="T289" s="153">
        <v>9.4</v>
      </c>
      <c r="U289" s="153">
        <v>9.9</v>
      </c>
      <c r="V289" s="194">
        <v>10.5</v>
      </c>
    </row>
    <row r="290" spans="1:11" ht="16.5">
      <c r="A290" s="154">
        <v>1</v>
      </c>
      <c r="B290" s="195">
        <v>48</v>
      </c>
      <c r="C290" s="156" t="s">
        <v>867</v>
      </c>
      <c r="D290" s="157">
        <v>33197</v>
      </c>
      <c r="E290" s="158" t="s">
        <v>108</v>
      </c>
      <c r="F290" s="158" t="s">
        <v>392</v>
      </c>
      <c r="G290" s="196">
        <v>12.6</v>
      </c>
      <c r="H290" s="196"/>
      <c r="I290" s="197">
        <v>1</v>
      </c>
      <c r="J290" s="163" t="s">
        <v>199</v>
      </c>
      <c r="K290" s="164" t="s">
        <v>868</v>
      </c>
    </row>
    <row r="291" spans="1:22" ht="17.25" customHeight="1">
      <c r="A291" s="447" t="s">
        <v>483</v>
      </c>
      <c r="B291" s="448"/>
      <c r="C291" s="448"/>
      <c r="D291" s="448"/>
      <c r="E291" s="448"/>
      <c r="F291" s="448"/>
      <c r="G291" s="448"/>
      <c r="H291" s="448"/>
      <c r="I291" s="448"/>
      <c r="J291" s="448"/>
      <c r="K291" s="449"/>
      <c r="M291" s="120"/>
      <c r="N291" s="131"/>
      <c r="O291" s="116"/>
      <c r="P291" s="116"/>
      <c r="Q291" s="116"/>
      <c r="R291" s="116"/>
      <c r="S291" s="116"/>
      <c r="T291" s="116"/>
      <c r="U291" s="116"/>
      <c r="V291" s="116"/>
    </row>
    <row r="292" spans="1:11" ht="17.25" thickBot="1">
      <c r="A292" s="450" t="s">
        <v>869</v>
      </c>
      <c r="B292" s="451"/>
      <c r="C292" s="451"/>
      <c r="D292" s="451"/>
      <c r="E292" s="451"/>
      <c r="F292" s="451"/>
      <c r="G292" s="451"/>
      <c r="H292" s="451"/>
      <c r="I292" s="451"/>
      <c r="J292" s="451"/>
      <c r="K292" s="452"/>
    </row>
    <row r="293" spans="1:11" ht="16.5">
      <c r="A293" s="198">
        <v>1</v>
      </c>
      <c r="B293" s="98">
        <v>5</v>
      </c>
      <c r="C293" s="99" t="s">
        <v>870</v>
      </c>
      <c r="D293" s="100">
        <v>35392</v>
      </c>
      <c r="E293" s="101" t="s">
        <v>108</v>
      </c>
      <c r="F293" s="101" t="s">
        <v>122</v>
      </c>
      <c r="G293" s="187">
        <v>12.9</v>
      </c>
      <c r="H293" s="103">
        <v>12.88</v>
      </c>
      <c r="I293" s="104">
        <v>1</v>
      </c>
      <c r="J293" s="105">
        <v>27</v>
      </c>
      <c r="K293" s="106" t="s">
        <v>513</v>
      </c>
    </row>
    <row r="294" spans="1:11" ht="16.5">
      <c r="A294" s="97">
        <v>2</v>
      </c>
      <c r="B294" s="199">
        <v>6</v>
      </c>
      <c r="C294" s="99" t="s">
        <v>871</v>
      </c>
      <c r="D294" s="100">
        <v>34807</v>
      </c>
      <c r="E294" s="200" t="s">
        <v>872</v>
      </c>
      <c r="F294" s="102" t="s">
        <v>122</v>
      </c>
      <c r="G294" s="201">
        <v>13.1</v>
      </c>
      <c r="H294" s="103">
        <v>13.53</v>
      </c>
      <c r="I294" s="104">
        <v>1</v>
      </c>
      <c r="J294" s="105">
        <v>24</v>
      </c>
      <c r="K294" s="106" t="s">
        <v>873</v>
      </c>
    </row>
    <row r="295" spans="1:11" ht="16.5">
      <c r="A295" s="198">
        <v>3</v>
      </c>
      <c r="B295" s="199">
        <v>123</v>
      </c>
      <c r="C295" s="99" t="s">
        <v>874</v>
      </c>
      <c r="D295" s="100" t="s">
        <v>875</v>
      </c>
      <c r="E295" s="101" t="s">
        <v>297</v>
      </c>
      <c r="F295" s="102" t="s">
        <v>118</v>
      </c>
      <c r="G295" s="201">
        <v>13.5</v>
      </c>
      <c r="H295" s="103">
        <v>13.65</v>
      </c>
      <c r="I295" s="104">
        <v>2</v>
      </c>
      <c r="J295" s="105">
        <v>21</v>
      </c>
      <c r="K295" s="106" t="s">
        <v>515</v>
      </c>
    </row>
    <row r="296" spans="1:11" ht="16.5">
      <c r="A296" s="97">
        <v>4</v>
      </c>
      <c r="B296" s="199">
        <v>883</v>
      </c>
      <c r="C296" s="99" t="s">
        <v>386</v>
      </c>
      <c r="D296" s="100">
        <v>34737</v>
      </c>
      <c r="E296" s="101" t="s">
        <v>154</v>
      </c>
      <c r="F296" s="102" t="s">
        <v>155</v>
      </c>
      <c r="G296" s="201">
        <v>13.4</v>
      </c>
      <c r="H296" s="103">
        <v>13.74</v>
      </c>
      <c r="I296" s="104">
        <v>2</v>
      </c>
      <c r="J296" s="105">
        <v>18</v>
      </c>
      <c r="K296" s="106" t="s">
        <v>387</v>
      </c>
    </row>
    <row r="297" spans="1:11" ht="16.5">
      <c r="A297" s="198">
        <v>5</v>
      </c>
      <c r="B297" s="199">
        <v>812</v>
      </c>
      <c r="C297" s="99" t="s">
        <v>876</v>
      </c>
      <c r="D297" s="100">
        <v>34748</v>
      </c>
      <c r="E297" s="101" t="s">
        <v>177</v>
      </c>
      <c r="F297" s="102" t="s">
        <v>260</v>
      </c>
      <c r="G297" s="201">
        <v>14.1</v>
      </c>
      <c r="H297" s="103">
        <v>14.18</v>
      </c>
      <c r="I297" s="104">
        <v>2</v>
      </c>
      <c r="J297" s="105">
        <v>16</v>
      </c>
      <c r="K297" s="106" t="s">
        <v>303</v>
      </c>
    </row>
    <row r="298" spans="1:11" ht="16.5">
      <c r="A298" s="97">
        <v>6</v>
      </c>
      <c r="B298" s="199">
        <v>57</v>
      </c>
      <c r="C298" s="99" t="s">
        <v>877</v>
      </c>
      <c r="D298" s="100">
        <v>35035</v>
      </c>
      <c r="E298" s="101" t="s">
        <v>128</v>
      </c>
      <c r="F298" s="102" t="s">
        <v>129</v>
      </c>
      <c r="G298" s="201">
        <v>13.9</v>
      </c>
      <c r="H298" s="103">
        <v>14.26</v>
      </c>
      <c r="I298" s="104">
        <v>3</v>
      </c>
      <c r="J298" s="105">
        <v>14</v>
      </c>
      <c r="K298" s="106" t="s">
        <v>878</v>
      </c>
    </row>
    <row r="299" spans="1:11" ht="16.5">
      <c r="A299" s="198">
        <v>7</v>
      </c>
      <c r="B299" s="199">
        <v>564</v>
      </c>
      <c r="C299" s="99" t="s">
        <v>373</v>
      </c>
      <c r="D299" s="100">
        <v>35090</v>
      </c>
      <c r="E299" s="101" t="s">
        <v>141</v>
      </c>
      <c r="F299" s="102" t="s">
        <v>133</v>
      </c>
      <c r="G299" s="201">
        <v>14.1</v>
      </c>
      <c r="H299" s="103">
        <v>14.67</v>
      </c>
      <c r="I299" s="104">
        <v>3</v>
      </c>
      <c r="J299" s="105">
        <v>12</v>
      </c>
      <c r="K299" s="106" t="s">
        <v>374</v>
      </c>
    </row>
    <row r="300" spans="1:11" ht="16.5">
      <c r="A300" s="97">
        <v>8</v>
      </c>
      <c r="B300" s="199">
        <v>118</v>
      </c>
      <c r="C300" s="99" t="s">
        <v>879</v>
      </c>
      <c r="D300" s="100">
        <v>34846</v>
      </c>
      <c r="E300" s="101" t="s">
        <v>297</v>
      </c>
      <c r="F300" s="102" t="s">
        <v>118</v>
      </c>
      <c r="G300" s="201">
        <v>14.2</v>
      </c>
      <c r="H300" s="103"/>
      <c r="I300" s="104">
        <v>3</v>
      </c>
      <c r="J300" s="105">
        <v>10</v>
      </c>
      <c r="K300" s="106" t="s">
        <v>378</v>
      </c>
    </row>
    <row r="301" spans="1:11" ht="16.5">
      <c r="A301" s="198">
        <v>9</v>
      </c>
      <c r="B301" s="199">
        <v>70</v>
      </c>
      <c r="C301" s="99" t="s">
        <v>368</v>
      </c>
      <c r="D301" s="100" t="s">
        <v>369</v>
      </c>
      <c r="E301" s="101" t="s">
        <v>128</v>
      </c>
      <c r="F301" s="102" t="s">
        <v>129</v>
      </c>
      <c r="G301" s="201">
        <v>14.3</v>
      </c>
      <c r="H301" s="103"/>
      <c r="I301" s="104">
        <v>3</v>
      </c>
      <c r="J301" s="105">
        <v>8</v>
      </c>
      <c r="K301" s="106" t="s">
        <v>370</v>
      </c>
    </row>
    <row r="302" spans="1:11" ht="16.5">
      <c r="A302" s="97">
        <v>10</v>
      </c>
      <c r="B302" s="199">
        <v>314</v>
      </c>
      <c r="C302" s="99" t="s">
        <v>880</v>
      </c>
      <c r="D302" s="100" t="s">
        <v>881</v>
      </c>
      <c r="E302" s="101" t="s">
        <v>144</v>
      </c>
      <c r="F302" s="102" t="s">
        <v>138</v>
      </c>
      <c r="G302" s="201">
        <v>14.4</v>
      </c>
      <c r="H302" s="103"/>
      <c r="I302" s="104">
        <v>3</v>
      </c>
      <c r="J302" s="105">
        <v>6</v>
      </c>
      <c r="K302" s="106" t="s">
        <v>882</v>
      </c>
    </row>
    <row r="303" spans="1:11" ht="16.5">
      <c r="A303" s="198">
        <v>11</v>
      </c>
      <c r="B303" s="199">
        <v>470</v>
      </c>
      <c r="C303" s="99" t="s">
        <v>381</v>
      </c>
      <c r="D303" s="100">
        <v>35152</v>
      </c>
      <c r="E303" s="101" t="s">
        <v>160</v>
      </c>
      <c r="F303" s="102" t="s">
        <v>138</v>
      </c>
      <c r="G303" s="201">
        <v>14.5</v>
      </c>
      <c r="H303" s="103"/>
      <c r="I303" s="104">
        <v>3</v>
      </c>
      <c r="J303" s="105">
        <v>4</v>
      </c>
      <c r="K303" s="106" t="s">
        <v>382</v>
      </c>
    </row>
    <row r="304" spans="1:11" ht="16.5">
      <c r="A304" s="97">
        <v>12</v>
      </c>
      <c r="B304" s="98">
        <v>363</v>
      </c>
      <c r="C304" s="99" t="s">
        <v>371</v>
      </c>
      <c r="D304" s="100" t="s">
        <v>372</v>
      </c>
      <c r="E304" s="101" t="s">
        <v>88</v>
      </c>
      <c r="F304" s="101" t="s">
        <v>138</v>
      </c>
      <c r="G304" s="187">
        <v>14.8</v>
      </c>
      <c r="H304" s="103"/>
      <c r="I304" s="104">
        <v>3</v>
      </c>
      <c r="J304" s="105">
        <v>2</v>
      </c>
      <c r="K304" s="106" t="s">
        <v>227</v>
      </c>
    </row>
    <row r="305" spans="1:11" ht="16.5">
      <c r="A305" s="198">
        <v>13</v>
      </c>
      <c r="B305" s="199">
        <v>311</v>
      </c>
      <c r="C305" s="99" t="s">
        <v>883</v>
      </c>
      <c r="D305" s="100" t="s">
        <v>234</v>
      </c>
      <c r="E305" s="101" t="s">
        <v>144</v>
      </c>
      <c r="F305" s="102" t="s">
        <v>138</v>
      </c>
      <c r="G305" s="201">
        <v>14.8</v>
      </c>
      <c r="H305" s="103"/>
      <c r="I305" s="104">
        <v>3</v>
      </c>
      <c r="J305" s="105">
        <v>1</v>
      </c>
      <c r="K305" s="106" t="s">
        <v>168</v>
      </c>
    </row>
    <row r="306" spans="1:11" ht="16.5">
      <c r="A306" s="97">
        <v>14</v>
      </c>
      <c r="B306" s="199">
        <v>466</v>
      </c>
      <c r="C306" s="99" t="s">
        <v>884</v>
      </c>
      <c r="D306" s="100" t="s">
        <v>151</v>
      </c>
      <c r="E306" s="101" t="s">
        <v>160</v>
      </c>
      <c r="F306" s="102" t="s">
        <v>138</v>
      </c>
      <c r="G306" s="201">
        <v>14.9</v>
      </c>
      <c r="H306" s="103"/>
      <c r="I306" s="104" t="s">
        <v>44</v>
      </c>
      <c r="J306" s="105">
        <v>1</v>
      </c>
      <c r="K306" s="106" t="s">
        <v>534</v>
      </c>
    </row>
    <row r="307" spans="1:11" ht="16.5">
      <c r="A307" s="198">
        <v>15</v>
      </c>
      <c r="B307" s="98">
        <v>204</v>
      </c>
      <c r="C307" s="99" t="s">
        <v>885</v>
      </c>
      <c r="D307" s="100">
        <v>34954</v>
      </c>
      <c r="E307" s="101" t="s">
        <v>195</v>
      </c>
      <c r="F307" s="102" t="s">
        <v>260</v>
      </c>
      <c r="G307" s="187">
        <v>15.4</v>
      </c>
      <c r="H307" s="103"/>
      <c r="I307" s="104" t="s">
        <v>44</v>
      </c>
      <c r="J307" s="105">
        <v>1</v>
      </c>
      <c r="K307" s="106" t="s">
        <v>886</v>
      </c>
    </row>
    <row r="308" spans="1:11" ht="16.5">
      <c r="A308" s="97"/>
      <c r="B308" s="199">
        <v>467</v>
      </c>
      <c r="C308" s="99" t="s">
        <v>887</v>
      </c>
      <c r="D308" s="100" t="s">
        <v>151</v>
      </c>
      <c r="E308" s="101" t="s">
        <v>160</v>
      </c>
      <c r="F308" s="102" t="s">
        <v>138</v>
      </c>
      <c r="G308" s="201" t="s">
        <v>404</v>
      </c>
      <c r="H308" s="103"/>
      <c r="I308" s="104"/>
      <c r="J308" s="105" t="s">
        <v>199</v>
      </c>
      <c r="K308" s="106" t="s">
        <v>534</v>
      </c>
    </row>
    <row r="309" spans="1:11" ht="16.5">
      <c r="A309" s="97"/>
      <c r="B309" s="199">
        <v>417</v>
      </c>
      <c r="C309" s="99" t="s">
        <v>888</v>
      </c>
      <c r="D309" s="100" t="s">
        <v>234</v>
      </c>
      <c r="E309" s="101" t="s">
        <v>222</v>
      </c>
      <c r="F309" s="102" t="s">
        <v>223</v>
      </c>
      <c r="G309" s="201" t="s">
        <v>404</v>
      </c>
      <c r="H309" s="103"/>
      <c r="I309" s="104"/>
      <c r="J309" s="105" t="s">
        <v>199</v>
      </c>
      <c r="K309" s="106" t="s">
        <v>224</v>
      </c>
    </row>
    <row r="310" spans="1:11" ht="16.5">
      <c r="A310" s="198"/>
      <c r="B310" s="199">
        <v>225</v>
      </c>
      <c r="C310" s="99" t="s">
        <v>889</v>
      </c>
      <c r="D310" s="100">
        <v>35670</v>
      </c>
      <c r="E310" s="101" t="s">
        <v>128</v>
      </c>
      <c r="F310" s="102" t="s">
        <v>109</v>
      </c>
      <c r="G310" s="201">
        <v>13</v>
      </c>
      <c r="H310" s="103"/>
      <c r="I310" s="104">
        <v>1</v>
      </c>
      <c r="J310" s="105" t="s">
        <v>175</v>
      </c>
      <c r="K310" s="106" t="s">
        <v>890</v>
      </c>
    </row>
    <row r="311" spans="1:11" ht="16.5">
      <c r="A311" s="97"/>
      <c r="B311" s="199">
        <v>22</v>
      </c>
      <c r="C311" s="99" t="s">
        <v>891</v>
      </c>
      <c r="D311" s="100" t="s">
        <v>540</v>
      </c>
      <c r="E311" s="101" t="s">
        <v>108</v>
      </c>
      <c r="F311" s="102" t="s">
        <v>122</v>
      </c>
      <c r="G311" s="201">
        <v>14</v>
      </c>
      <c r="H311" s="103"/>
      <c r="I311" s="104">
        <v>3</v>
      </c>
      <c r="J311" s="105" t="s">
        <v>175</v>
      </c>
      <c r="K311" s="106" t="s">
        <v>513</v>
      </c>
    </row>
    <row r="312" spans="1:11" ht="17.25" thickBot="1">
      <c r="A312" s="198"/>
      <c r="B312" s="199">
        <v>218</v>
      </c>
      <c r="C312" s="99" t="s">
        <v>383</v>
      </c>
      <c r="D312" s="100" t="s">
        <v>384</v>
      </c>
      <c r="E312" s="101" t="s">
        <v>108</v>
      </c>
      <c r="F312" s="102" t="s">
        <v>260</v>
      </c>
      <c r="G312" s="201">
        <v>14.2</v>
      </c>
      <c r="H312" s="103"/>
      <c r="I312" s="104">
        <v>3</v>
      </c>
      <c r="J312" s="105" t="s">
        <v>175</v>
      </c>
      <c r="K312" s="106" t="s">
        <v>115</v>
      </c>
    </row>
    <row r="313" spans="1:15" ht="17.25" thickBot="1">
      <c r="A313" s="444" t="s">
        <v>546</v>
      </c>
      <c r="B313" s="445"/>
      <c r="C313" s="445"/>
      <c r="D313" s="445"/>
      <c r="E313" s="445"/>
      <c r="F313" s="445"/>
      <c r="G313" s="445"/>
      <c r="H313" s="445"/>
      <c r="I313" s="445"/>
      <c r="J313" s="445"/>
      <c r="K313" s="446"/>
      <c r="M313" s="108"/>
      <c r="N313" s="109"/>
      <c r="O313" s="109"/>
    </row>
    <row r="314" spans="1:15" ht="17.25" thickBot="1">
      <c r="A314" s="441" t="s">
        <v>869</v>
      </c>
      <c r="B314" s="442"/>
      <c r="C314" s="442"/>
      <c r="D314" s="442"/>
      <c r="E314" s="442"/>
      <c r="F314" s="442"/>
      <c r="G314" s="442"/>
      <c r="H314" s="442"/>
      <c r="I314" s="442"/>
      <c r="J314" s="442"/>
      <c r="K314" s="443"/>
      <c r="M314" s="108"/>
      <c r="N314" s="109"/>
      <c r="O314" s="109"/>
    </row>
    <row r="315" spans="1:15" ht="16.5">
      <c r="A315" s="202">
        <v>1</v>
      </c>
      <c r="B315" s="98">
        <v>5</v>
      </c>
      <c r="C315" s="99" t="s">
        <v>870</v>
      </c>
      <c r="D315" s="100">
        <v>35392</v>
      </c>
      <c r="E315" s="101" t="s">
        <v>108</v>
      </c>
      <c r="F315" s="102" t="s">
        <v>122</v>
      </c>
      <c r="G315" s="107">
        <v>27.04</v>
      </c>
      <c r="H315" s="111">
        <v>26.27</v>
      </c>
      <c r="I315" s="104">
        <v>1</v>
      </c>
      <c r="J315" s="105">
        <v>27</v>
      </c>
      <c r="K315" s="106" t="s">
        <v>513</v>
      </c>
      <c r="M315" s="108"/>
      <c r="N315" s="109"/>
      <c r="O315" s="109"/>
    </row>
    <row r="316" spans="1:15" ht="16.5">
      <c r="A316" s="202">
        <v>2</v>
      </c>
      <c r="B316" s="98">
        <v>217</v>
      </c>
      <c r="C316" s="189" t="s">
        <v>892</v>
      </c>
      <c r="D316" s="100">
        <v>35413</v>
      </c>
      <c r="E316" s="101" t="s">
        <v>108</v>
      </c>
      <c r="F316" s="102" t="s">
        <v>182</v>
      </c>
      <c r="G316" s="107">
        <v>27.22</v>
      </c>
      <c r="H316" s="111">
        <v>27</v>
      </c>
      <c r="I316" s="104">
        <v>1</v>
      </c>
      <c r="J316" s="105">
        <v>24</v>
      </c>
      <c r="K316" s="106" t="s">
        <v>115</v>
      </c>
      <c r="M316" s="108"/>
      <c r="N316" s="109"/>
      <c r="O316" s="109"/>
    </row>
    <row r="317" spans="1:15" ht="16.5">
      <c r="A317" s="202">
        <v>3</v>
      </c>
      <c r="B317" s="203">
        <v>6</v>
      </c>
      <c r="C317" s="166" t="s">
        <v>871</v>
      </c>
      <c r="D317" s="167" t="s">
        <v>893</v>
      </c>
      <c r="E317" s="102" t="s">
        <v>894</v>
      </c>
      <c r="F317" s="102" t="s">
        <v>122</v>
      </c>
      <c r="G317" s="103">
        <v>27.79</v>
      </c>
      <c r="H317" s="103">
        <v>27.45</v>
      </c>
      <c r="I317" s="104">
        <v>2</v>
      </c>
      <c r="J317" s="105">
        <v>21</v>
      </c>
      <c r="K317" s="170" t="s">
        <v>873</v>
      </c>
      <c r="M317" s="108"/>
      <c r="N317" s="109"/>
      <c r="O317" s="109"/>
    </row>
    <row r="318" spans="1:15" ht="16.5">
      <c r="A318" s="202">
        <v>4</v>
      </c>
      <c r="B318" s="203">
        <v>123</v>
      </c>
      <c r="C318" s="166" t="s">
        <v>874</v>
      </c>
      <c r="D318" s="167" t="s">
        <v>875</v>
      </c>
      <c r="E318" s="102" t="s">
        <v>297</v>
      </c>
      <c r="F318" s="102" t="s">
        <v>118</v>
      </c>
      <c r="G318" s="103">
        <v>28.75</v>
      </c>
      <c r="H318" s="103">
        <v>28.64</v>
      </c>
      <c r="I318" s="104">
        <v>2</v>
      </c>
      <c r="J318" s="105">
        <v>18</v>
      </c>
      <c r="K318" s="170" t="s">
        <v>515</v>
      </c>
      <c r="M318" s="108"/>
      <c r="N318" s="109"/>
      <c r="O318" s="109"/>
    </row>
    <row r="319" spans="1:15" ht="16.5">
      <c r="A319" s="202">
        <v>5</v>
      </c>
      <c r="B319" s="98">
        <v>19</v>
      </c>
      <c r="C319" s="99" t="s">
        <v>895</v>
      </c>
      <c r="D319" s="100">
        <v>35377</v>
      </c>
      <c r="E319" s="101" t="s">
        <v>108</v>
      </c>
      <c r="F319" s="102" t="s">
        <v>122</v>
      </c>
      <c r="G319" s="107">
        <v>29.41</v>
      </c>
      <c r="H319" s="111">
        <v>28.94</v>
      </c>
      <c r="I319" s="104">
        <v>3</v>
      </c>
      <c r="J319" s="105" t="s">
        <v>220</v>
      </c>
      <c r="K319" s="106" t="s">
        <v>544</v>
      </c>
      <c r="M319" s="108"/>
      <c r="N319" s="109"/>
      <c r="O319" s="109"/>
    </row>
    <row r="320" spans="1:15" ht="16.5">
      <c r="A320" s="202">
        <v>6</v>
      </c>
      <c r="B320" s="98">
        <v>810</v>
      </c>
      <c r="C320" s="99" t="s">
        <v>896</v>
      </c>
      <c r="D320" s="100">
        <v>34760</v>
      </c>
      <c r="E320" s="101" t="s">
        <v>177</v>
      </c>
      <c r="F320" s="102" t="s">
        <v>260</v>
      </c>
      <c r="G320" s="107">
        <v>29.79</v>
      </c>
      <c r="H320" s="111">
        <v>29.03</v>
      </c>
      <c r="I320" s="104">
        <v>3</v>
      </c>
      <c r="J320" s="105">
        <v>16</v>
      </c>
      <c r="K320" s="106" t="s">
        <v>897</v>
      </c>
      <c r="M320" s="108"/>
      <c r="N320" s="109"/>
      <c r="O320" s="109"/>
    </row>
    <row r="321" spans="1:15" ht="16.5">
      <c r="A321" s="202">
        <v>7</v>
      </c>
      <c r="B321" s="98">
        <v>7</v>
      </c>
      <c r="C321" s="99" t="s">
        <v>898</v>
      </c>
      <c r="D321" s="100">
        <v>35364</v>
      </c>
      <c r="E321" s="101" t="s">
        <v>108</v>
      </c>
      <c r="F321" s="102" t="s">
        <v>122</v>
      </c>
      <c r="G321" s="107">
        <v>29.53</v>
      </c>
      <c r="H321" s="111">
        <v>29.41</v>
      </c>
      <c r="I321" s="104">
        <v>3</v>
      </c>
      <c r="J321" s="105">
        <v>14</v>
      </c>
      <c r="K321" s="106" t="s">
        <v>513</v>
      </c>
      <c r="M321" s="108"/>
      <c r="N321" s="109"/>
      <c r="O321" s="109"/>
    </row>
    <row r="322" spans="1:15" ht="16.5">
      <c r="A322" s="202">
        <v>8</v>
      </c>
      <c r="B322" s="203">
        <v>812</v>
      </c>
      <c r="C322" s="166" t="s">
        <v>876</v>
      </c>
      <c r="D322" s="167">
        <v>34748</v>
      </c>
      <c r="E322" s="102" t="s">
        <v>177</v>
      </c>
      <c r="F322" s="102" t="s">
        <v>260</v>
      </c>
      <c r="G322" s="103">
        <v>29.92</v>
      </c>
      <c r="H322" s="187"/>
      <c r="I322" s="104">
        <v>3</v>
      </c>
      <c r="J322" s="105">
        <v>12</v>
      </c>
      <c r="K322" s="170" t="s">
        <v>303</v>
      </c>
      <c r="M322" s="108"/>
      <c r="N322" s="109"/>
      <c r="O322" s="109"/>
    </row>
    <row r="323" spans="1:15" ht="16.5">
      <c r="A323" s="202">
        <v>9</v>
      </c>
      <c r="B323" s="203">
        <v>57</v>
      </c>
      <c r="C323" s="166" t="s">
        <v>877</v>
      </c>
      <c r="D323" s="167">
        <v>35035</v>
      </c>
      <c r="E323" s="102" t="s">
        <v>128</v>
      </c>
      <c r="F323" s="102" t="s">
        <v>129</v>
      </c>
      <c r="G323" s="103">
        <v>29.97</v>
      </c>
      <c r="H323" s="187"/>
      <c r="I323" s="104">
        <v>3</v>
      </c>
      <c r="J323" s="105">
        <v>10</v>
      </c>
      <c r="K323" s="170" t="s">
        <v>878</v>
      </c>
      <c r="M323" s="108"/>
      <c r="N323" s="109"/>
      <c r="O323" s="109"/>
    </row>
    <row r="324" spans="1:15" ht="16.5">
      <c r="A324" s="202">
        <v>10</v>
      </c>
      <c r="B324" s="203">
        <v>118</v>
      </c>
      <c r="C324" s="166" t="s">
        <v>879</v>
      </c>
      <c r="D324" s="167">
        <v>34846</v>
      </c>
      <c r="E324" s="102" t="s">
        <v>297</v>
      </c>
      <c r="F324" s="102" t="s">
        <v>118</v>
      </c>
      <c r="G324" s="103">
        <v>30.48</v>
      </c>
      <c r="H324" s="187"/>
      <c r="I324" s="104">
        <v>3</v>
      </c>
      <c r="J324" s="105">
        <v>8</v>
      </c>
      <c r="K324" s="170" t="s">
        <v>378</v>
      </c>
      <c r="M324" s="108"/>
      <c r="N324" s="109"/>
      <c r="O324" s="109"/>
    </row>
    <row r="325" spans="1:15" ht="16.5">
      <c r="A325" s="202">
        <v>11</v>
      </c>
      <c r="B325" s="203">
        <v>311</v>
      </c>
      <c r="C325" s="166" t="s">
        <v>883</v>
      </c>
      <c r="D325" s="167" t="s">
        <v>234</v>
      </c>
      <c r="E325" s="102" t="s">
        <v>144</v>
      </c>
      <c r="F325" s="102" t="s">
        <v>138</v>
      </c>
      <c r="G325" s="103">
        <v>32.46</v>
      </c>
      <c r="H325" s="187"/>
      <c r="I325" s="104" t="s">
        <v>44</v>
      </c>
      <c r="J325" s="105">
        <v>6</v>
      </c>
      <c r="K325" s="170" t="s">
        <v>168</v>
      </c>
      <c r="M325" s="108"/>
      <c r="N325" s="109"/>
      <c r="O325" s="109"/>
    </row>
    <row r="326" spans="1:15" ht="16.5">
      <c r="A326" s="202">
        <v>12</v>
      </c>
      <c r="B326" s="98">
        <v>467</v>
      </c>
      <c r="C326" s="99" t="s">
        <v>887</v>
      </c>
      <c r="D326" s="100" t="s">
        <v>151</v>
      </c>
      <c r="E326" s="101" t="s">
        <v>160</v>
      </c>
      <c r="F326" s="102" t="s">
        <v>138</v>
      </c>
      <c r="G326" s="107">
        <v>32.71</v>
      </c>
      <c r="H326" s="110"/>
      <c r="I326" s="104" t="s">
        <v>44</v>
      </c>
      <c r="J326" s="105">
        <v>4</v>
      </c>
      <c r="K326" s="106" t="s">
        <v>534</v>
      </c>
      <c r="M326" s="108"/>
      <c r="N326" s="109"/>
      <c r="O326" s="109"/>
    </row>
    <row r="327" spans="1:15" ht="16.5">
      <c r="A327" s="202"/>
      <c r="B327" s="203">
        <v>238</v>
      </c>
      <c r="C327" s="166" t="s">
        <v>899</v>
      </c>
      <c r="D327" s="167" t="s">
        <v>900</v>
      </c>
      <c r="E327" s="102" t="s">
        <v>141</v>
      </c>
      <c r="F327" s="102" t="s">
        <v>109</v>
      </c>
      <c r="G327" s="103">
        <v>28.62</v>
      </c>
      <c r="H327" s="204" t="s">
        <v>207</v>
      </c>
      <c r="I327" s="104"/>
      <c r="J327" s="105" t="s">
        <v>199</v>
      </c>
      <c r="K327" s="170" t="s">
        <v>901</v>
      </c>
      <c r="M327" s="108"/>
      <c r="N327" s="109"/>
      <c r="O327" s="109"/>
    </row>
    <row r="328" spans="1:15" ht="16.5">
      <c r="A328" s="202"/>
      <c r="B328" s="98">
        <v>417</v>
      </c>
      <c r="C328" s="99" t="s">
        <v>888</v>
      </c>
      <c r="D328" s="100" t="s">
        <v>234</v>
      </c>
      <c r="E328" s="101" t="s">
        <v>222</v>
      </c>
      <c r="F328" s="102" t="s">
        <v>223</v>
      </c>
      <c r="G328" s="204" t="s">
        <v>207</v>
      </c>
      <c r="H328" s="204"/>
      <c r="I328" s="104"/>
      <c r="J328" s="105" t="s">
        <v>199</v>
      </c>
      <c r="K328" s="106" t="s">
        <v>224</v>
      </c>
      <c r="M328" s="108"/>
      <c r="N328" s="109"/>
      <c r="O328" s="109"/>
    </row>
    <row r="329" spans="1:15" ht="17.25" thickBot="1">
      <c r="A329" s="202"/>
      <c r="B329" s="203">
        <v>22</v>
      </c>
      <c r="C329" s="166" t="s">
        <v>891</v>
      </c>
      <c r="D329" s="167" t="s">
        <v>540</v>
      </c>
      <c r="E329" s="102" t="s">
        <v>108</v>
      </c>
      <c r="F329" s="102" t="s">
        <v>122</v>
      </c>
      <c r="G329" s="103">
        <v>29.82</v>
      </c>
      <c r="H329" s="187"/>
      <c r="I329" s="104">
        <v>3</v>
      </c>
      <c r="J329" s="105" t="s">
        <v>175</v>
      </c>
      <c r="K329" s="170" t="s">
        <v>513</v>
      </c>
      <c r="M329" s="108"/>
      <c r="N329" s="109"/>
      <c r="O329" s="109"/>
    </row>
    <row r="330" spans="1:22" ht="29.25" thickBot="1">
      <c r="A330" s="444" t="s">
        <v>577</v>
      </c>
      <c r="B330" s="445"/>
      <c r="C330" s="445"/>
      <c r="D330" s="445"/>
      <c r="E330" s="445"/>
      <c r="F330" s="445"/>
      <c r="G330" s="445"/>
      <c r="H330" s="445"/>
      <c r="I330" s="445"/>
      <c r="J330" s="445"/>
      <c r="K330" s="446"/>
      <c r="M330" s="190" t="s">
        <v>484</v>
      </c>
      <c r="N330" s="191" t="s">
        <v>485</v>
      </c>
      <c r="O330" s="191" t="s">
        <v>486</v>
      </c>
      <c r="P330" s="191" t="s">
        <v>487</v>
      </c>
      <c r="Q330" s="191" t="s">
        <v>488</v>
      </c>
      <c r="R330" s="191" t="s">
        <v>489</v>
      </c>
      <c r="S330" s="191" t="s">
        <v>490</v>
      </c>
      <c r="T330" s="191" t="s">
        <v>491</v>
      </c>
      <c r="U330" s="191" t="s">
        <v>492</v>
      </c>
      <c r="V330" s="192" t="s">
        <v>493</v>
      </c>
    </row>
    <row r="331" spans="1:22" ht="26.25" thickBot="1">
      <c r="A331" s="441" t="s">
        <v>865</v>
      </c>
      <c r="B331" s="442"/>
      <c r="C331" s="442"/>
      <c r="D331" s="442"/>
      <c r="E331" s="442"/>
      <c r="F331" s="442"/>
      <c r="G331" s="442"/>
      <c r="H331" s="442"/>
      <c r="I331" s="442"/>
      <c r="J331" s="442"/>
      <c r="K331" s="443"/>
      <c r="M331" s="193" t="s">
        <v>579</v>
      </c>
      <c r="N331" s="86" t="s">
        <v>497</v>
      </c>
      <c r="O331" s="153">
        <v>54</v>
      </c>
      <c r="P331" s="153">
        <v>57</v>
      </c>
      <c r="Q331" s="153" t="s">
        <v>902</v>
      </c>
      <c r="R331" s="153" t="s">
        <v>582</v>
      </c>
      <c r="S331" s="153" t="s">
        <v>583</v>
      </c>
      <c r="T331" s="153" t="s">
        <v>903</v>
      </c>
      <c r="U331" s="153" t="s">
        <v>904</v>
      </c>
      <c r="V331" s="194" t="s">
        <v>905</v>
      </c>
    </row>
    <row r="332" spans="1:15" ht="16.5">
      <c r="A332" s="205"/>
      <c r="B332" s="195">
        <v>262</v>
      </c>
      <c r="C332" s="156" t="s">
        <v>906</v>
      </c>
      <c r="D332" s="157">
        <v>34689</v>
      </c>
      <c r="E332" s="158" t="s">
        <v>255</v>
      </c>
      <c r="F332" s="159" t="s">
        <v>109</v>
      </c>
      <c r="G332" s="206">
        <v>59.96</v>
      </c>
      <c r="H332" s="207"/>
      <c r="I332" s="197">
        <v>1</v>
      </c>
      <c r="J332" s="163"/>
      <c r="K332" s="164" t="s">
        <v>115</v>
      </c>
      <c r="M332" s="108"/>
      <c r="N332" s="109"/>
      <c r="O332" s="109"/>
    </row>
    <row r="333" spans="1:15" ht="17.25" thickBot="1">
      <c r="A333" s="202"/>
      <c r="B333" s="208"/>
      <c r="C333" s="166"/>
      <c r="D333" s="167"/>
      <c r="E333" s="101"/>
      <c r="F333" s="102"/>
      <c r="G333" s="187"/>
      <c r="H333" s="169"/>
      <c r="I333" s="104"/>
      <c r="J333" s="105"/>
      <c r="K333" s="170"/>
      <c r="M333" s="108"/>
      <c r="N333" s="109"/>
      <c r="O333" s="109"/>
    </row>
    <row r="334" spans="1:15" ht="17.25" thickBot="1">
      <c r="A334" s="444" t="s">
        <v>577</v>
      </c>
      <c r="B334" s="445"/>
      <c r="C334" s="445"/>
      <c r="D334" s="445"/>
      <c r="E334" s="445"/>
      <c r="F334" s="445"/>
      <c r="G334" s="445"/>
      <c r="H334" s="445"/>
      <c r="I334" s="445"/>
      <c r="J334" s="445"/>
      <c r="K334" s="446"/>
      <c r="M334" s="108"/>
      <c r="N334" s="109"/>
      <c r="O334" s="109"/>
    </row>
    <row r="335" spans="1:15" ht="17.25" thickBot="1">
      <c r="A335" s="441" t="s">
        <v>869</v>
      </c>
      <c r="B335" s="442"/>
      <c r="C335" s="442"/>
      <c r="D335" s="442"/>
      <c r="E335" s="442"/>
      <c r="F335" s="442"/>
      <c r="G335" s="442"/>
      <c r="H335" s="442"/>
      <c r="I335" s="442"/>
      <c r="J335" s="442"/>
      <c r="K335" s="443"/>
      <c r="M335" s="108"/>
      <c r="N335" s="109"/>
      <c r="O335" s="109"/>
    </row>
    <row r="336" spans="1:15" ht="16.5">
      <c r="A336" s="202">
        <v>1</v>
      </c>
      <c r="B336" s="208">
        <v>217</v>
      </c>
      <c r="C336" s="166" t="s">
        <v>892</v>
      </c>
      <c r="D336" s="167">
        <v>35413</v>
      </c>
      <c r="E336" s="101" t="s">
        <v>108</v>
      </c>
      <c r="F336" s="102" t="s">
        <v>182</v>
      </c>
      <c r="G336" s="103">
        <v>58.93</v>
      </c>
      <c r="H336" s="169"/>
      <c r="I336" s="104">
        <v>1</v>
      </c>
      <c r="J336" s="105">
        <v>27</v>
      </c>
      <c r="K336" s="170" t="s">
        <v>115</v>
      </c>
      <c r="M336" s="108"/>
      <c r="N336" s="109"/>
      <c r="O336" s="109"/>
    </row>
    <row r="337" spans="1:15" ht="16.5">
      <c r="A337" s="202">
        <v>2</v>
      </c>
      <c r="B337" s="208">
        <v>304</v>
      </c>
      <c r="C337" s="166" t="s">
        <v>907</v>
      </c>
      <c r="D337" s="167">
        <v>34871</v>
      </c>
      <c r="E337" s="101" t="s">
        <v>144</v>
      </c>
      <c r="F337" s="102" t="s">
        <v>109</v>
      </c>
      <c r="G337" s="103" t="s">
        <v>908</v>
      </c>
      <c r="H337" s="169"/>
      <c r="I337" s="104">
        <v>1</v>
      </c>
      <c r="J337" s="105">
        <v>24</v>
      </c>
      <c r="K337" s="170" t="s">
        <v>909</v>
      </c>
      <c r="M337" s="108"/>
      <c r="N337" s="109"/>
      <c r="O337" s="109"/>
    </row>
    <row r="338" spans="1:15" ht="16.5">
      <c r="A338" s="202">
        <v>3</v>
      </c>
      <c r="B338" s="208">
        <v>855</v>
      </c>
      <c r="C338" s="166" t="s">
        <v>910</v>
      </c>
      <c r="D338" s="167" t="s">
        <v>911</v>
      </c>
      <c r="E338" s="101" t="s">
        <v>154</v>
      </c>
      <c r="F338" s="102" t="s">
        <v>109</v>
      </c>
      <c r="G338" s="103" t="s">
        <v>912</v>
      </c>
      <c r="H338" s="169"/>
      <c r="I338" s="104">
        <v>1</v>
      </c>
      <c r="J338" s="105">
        <v>21</v>
      </c>
      <c r="K338" s="170" t="s">
        <v>913</v>
      </c>
      <c r="M338" s="108" t="s">
        <v>207</v>
      </c>
      <c r="N338" s="109" t="s">
        <v>208</v>
      </c>
      <c r="O338" s="109"/>
    </row>
    <row r="339" spans="1:15" ht="16.5">
      <c r="A339" s="202">
        <v>4</v>
      </c>
      <c r="B339" s="208">
        <v>200</v>
      </c>
      <c r="C339" s="166" t="s">
        <v>914</v>
      </c>
      <c r="D339" s="167">
        <v>35397</v>
      </c>
      <c r="E339" s="101" t="s">
        <v>195</v>
      </c>
      <c r="F339" s="102" t="s">
        <v>260</v>
      </c>
      <c r="G339" s="103" t="s">
        <v>915</v>
      </c>
      <c r="H339" s="169"/>
      <c r="I339" s="104">
        <v>2</v>
      </c>
      <c r="J339" s="105">
        <v>18</v>
      </c>
      <c r="K339" s="170" t="s">
        <v>285</v>
      </c>
      <c r="M339" s="108" t="s">
        <v>198</v>
      </c>
      <c r="N339" s="109" t="s">
        <v>209</v>
      </c>
      <c r="O339" s="109"/>
    </row>
    <row r="340" spans="1:15" ht="16.5">
      <c r="A340" s="202">
        <v>5</v>
      </c>
      <c r="B340" s="208">
        <v>7</v>
      </c>
      <c r="C340" s="166" t="s">
        <v>898</v>
      </c>
      <c r="D340" s="167">
        <v>35364</v>
      </c>
      <c r="E340" s="101" t="s">
        <v>108</v>
      </c>
      <c r="F340" s="102" t="s">
        <v>122</v>
      </c>
      <c r="G340" s="103" t="s">
        <v>916</v>
      </c>
      <c r="H340" s="169"/>
      <c r="I340" s="104">
        <v>2</v>
      </c>
      <c r="J340" s="105">
        <v>16</v>
      </c>
      <c r="K340" s="170" t="s">
        <v>513</v>
      </c>
      <c r="M340" s="108" t="s">
        <v>302</v>
      </c>
      <c r="N340" s="109" t="s">
        <v>401</v>
      </c>
      <c r="O340" s="109"/>
    </row>
    <row r="341" spans="1:15" ht="16.5">
      <c r="A341" s="202">
        <v>6</v>
      </c>
      <c r="B341" s="208">
        <v>810</v>
      </c>
      <c r="C341" s="166" t="s">
        <v>896</v>
      </c>
      <c r="D341" s="167">
        <v>34760</v>
      </c>
      <c r="E341" s="101" t="s">
        <v>177</v>
      </c>
      <c r="F341" s="102" t="s">
        <v>260</v>
      </c>
      <c r="G341" s="103" t="s">
        <v>917</v>
      </c>
      <c r="H341" s="169"/>
      <c r="I341" s="104">
        <v>2</v>
      </c>
      <c r="J341" s="105">
        <v>14</v>
      </c>
      <c r="K341" s="170" t="s">
        <v>897</v>
      </c>
      <c r="M341" s="108" t="s">
        <v>404</v>
      </c>
      <c r="N341" s="109" t="s">
        <v>405</v>
      </c>
      <c r="O341" s="109"/>
    </row>
    <row r="342" spans="1:15" ht="16.5">
      <c r="A342" s="202">
        <v>7</v>
      </c>
      <c r="B342" s="208">
        <v>56</v>
      </c>
      <c r="C342" s="166" t="s">
        <v>918</v>
      </c>
      <c r="D342" s="167">
        <v>35339</v>
      </c>
      <c r="E342" s="101" t="s">
        <v>128</v>
      </c>
      <c r="F342" s="102" t="s">
        <v>129</v>
      </c>
      <c r="G342" s="103" t="s">
        <v>919</v>
      </c>
      <c r="H342" s="169"/>
      <c r="I342" s="104">
        <v>3</v>
      </c>
      <c r="J342" s="105">
        <v>12</v>
      </c>
      <c r="K342" s="170" t="s">
        <v>598</v>
      </c>
      <c r="M342" s="108"/>
      <c r="N342" s="109"/>
      <c r="O342" s="109"/>
    </row>
    <row r="343" spans="1:15" ht="16.5">
      <c r="A343" s="202">
        <v>8</v>
      </c>
      <c r="B343" s="208">
        <v>658</v>
      </c>
      <c r="C343" s="166" t="s">
        <v>920</v>
      </c>
      <c r="D343" s="167">
        <v>35287</v>
      </c>
      <c r="E343" s="101" t="s">
        <v>137</v>
      </c>
      <c r="F343" s="102" t="s">
        <v>138</v>
      </c>
      <c r="G343" s="103" t="s">
        <v>921</v>
      </c>
      <c r="H343" s="169"/>
      <c r="I343" s="104">
        <v>3</v>
      </c>
      <c r="J343" s="105">
        <v>10</v>
      </c>
      <c r="K343" s="170" t="s">
        <v>922</v>
      </c>
      <c r="M343" s="108"/>
      <c r="N343" s="109"/>
      <c r="O343" s="109"/>
    </row>
    <row r="344" spans="1:15" ht="16.5">
      <c r="A344" s="202">
        <v>9</v>
      </c>
      <c r="B344" s="208">
        <v>314</v>
      </c>
      <c r="C344" s="166" t="s">
        <v>880</v>
      </c>
      <c r="D344" s="167" t="s">
        <v>881</v>
      </c>
      <c r="E344" s="168" t="s">
        <v>144</v>
      </c>
      <c r="F344" s="168" t="s">
        <v>138</v>
      </c>
      <c r="G344" s="103" t="s">
        <v>923</v>
      </c>
      <c r="H344" s="169"/>
      <c r="I344" s="104">
        <v>3</v>
      </c>
      <c r="J344" s="105">
        <v>8</v>
      </c>
      <c r="K344" s="170" t="s">
        <v>882</v>
      </c>
      <c r="M344" s="108"/>
      <c r="N344" s="109"/>
      <c r="O344" s="109"/>
    </row>
    <row r="345" spans="1:15" ht="16.5">
      <c r="A345" s="202">
        <v>10</v>
      </c>
      <c r="B345" s="208">
        <v>895</v>
      </c>
      <c r="C345" s="166" t="s">
        <v>924</v>
      </c>
      <c r="D345" s="167">
        <v>34713</v>
      </c>
      <c r="E345" s="101" t="s">
        <v>154</v>
      </c>
      <c r="F345" s="102" t="s">
        <v>155</v>
      </c>
      <c r="G345" s="103" t="s">
        <v>925</v>
      </c>
      <c r="H345" s="169"/>
      <c r="I345" s="104" t="s">
        <v>44</v>
      </c>
      <c r="J345" s="105">
        <v>6</v>
      </c>
      <c r="K345" s="170" t="s">
        <v>156</v>
      </c>
      <c r="M345" s="108"/>
      <c r="N345" s="109"/>
      <c r="O345" s="109"/>
    </row>
    <row r="346" spans="1:15" ht="16.5">
      <c r="A346" s="202">
        <v>11</v>
      </c>
      <c r="B346" s="208">
        <v>360</v>
      </c>
      <c r="C346" s="166" t="s">
        <v>442</v>
      </c>
      <c r="D346" s="167" t="s">
        <v>443</v>
      </c>
      <c r="E346" s="101" t="s">
        <v>88</v>
      </c>
      <c r="F346" s="102" t="s">
        <v>138</v>
      </c>
      <c r="G346" s="103" t="s">
        <v>926</v>
      </c>
      <c r="H346" s="169"/>
      <c r="I346" s="104" t="s">
        <v>44</v>
      </c>
      <c r="J346" s="105">
        <v>4</v>
      </c>
      <c r="K346" s="170" t="s">
        <v>275</v>
      </c>
      <c r="M346" s="108"/>
      <c r="N346" s="109"/>
      <c r="O346" s="109"/>
    </row>
    <row r="347" spans="1:15" ht="16.5">
      <c r="A347" s="202">
        <v>12</v>
      </c>
      <c r="B347" s="208">
        <v>72</v>
      </c>
      <c r="C347" s="166" t="s">
        <v>927</v>
      </c>
      <c r="D347" s="167">
        <v>35029</v>
      </c>
      <c r="E347" s="101" t="s">
        <v>128</v>
      </c>
      <c r="F347" s="102" t="s">
        <v>129</v>
      </c>
      <c r="G347" s="103" t="s">
        <v>928</v>
      </c>
      <c r="H347" s="169"/>
      <c r="I347" s="104" t="s">
        <v>44</v>
      </c>
      <c r="J347" s="105">
        <v>2</v>
      </c>
      <c r="K347" s="170" t="s">
        <v>841</v>
      </c>
      <c r="M347" s="108"/>
      <c r="N347" s="109"/>
      <c r="O347" s="109"/>
    </row>
    <row r="348" spans="1:15" ht="16.5">
      <c r="A348" s="202">
        <v>13</v>
      </c>
      <c r="B348" s="208">
        <v>474</v>
      </c>
      <c r="C348" s="166" t="s">
        <v>929</v>
      </c>
      <c r="D348" s="167" t="s">
        <v>234</v>
      </c>
      <c r="E348" s="101" t="s">
        <v>160</v>
      </c>
      <c r="F348" s="102" t="s">
        <v>138</v>
      </c>
      <c r="G348" s="103" t="s">
        <v>930</v>
      </c>
      <c r="H348" s="169"/>
      <c r="I348" s="104" t="s">
        <v>44</v>
      </c>
      <c r="J348" s="105">
        <v>1</v>
      </c>
      <c r="K348" s="170" t="s">
        <v>534</v>
      </c>
      <c r="M348" s="108"/>
      <c r="N348" s="109"/>
      <c r="O348" s="109"/>
    </row>
    <row r="349" spans="1:11" ht="16.5">
      <c r="A349" s="202">
        <v>13</v>
      </c>
      <c r="B349" s="208">
        <v>466</v>
      </c>
      <c r="C349" s="166" t="s">
        <v>884</v>
      </c>
      <c r="D349" s="167" t="s">
        <v>151</v>
      </c>
      <c r="E349" s="101" t="s">
        <v>160</v>
      </c>
      <c r="F349" s="102" t="s">
        <v>138</v>
      </c>
      <c r="G349" s="103" t="s">
        <v>931</v>
      </c>
      <c r="H349" s="169"/>
      <c r="I349" s="104" t="s">
        <v>44</v>
      </c>
      <c r="J349" s="105">
        <v>1</v>
      </c>
      <c r="K349" s="170" t="s">
        <v>534</v>
      </c>
    </row>
    <row r="350" spans="1:11" ht="16.5">
      <c r="A350" s="202"/>
      <c r="B350" s="208">
        <v>236</v>
      </c>
      <c r="C350" s="166" t="s">
        <v>932</v>
      </c>
      <c r="D350" s="167">
        <v>35551</v>
      </c>
      <c r="E350" s="101" t="s">
        <v>137</v>
      </c>
      <c r="F350" s="102" t="s">
        <v>109</v>
      </c>
      <c r="G350" s="103" t="s">
        <v>933</v>
      </c>
      <c r="H350" s="169"/>
      <c r="I350" s="104">
        <v>2</v>
      </c>
      <c r="J350" s="105" t="s">
        <v>175</v>
      </c>
      <c r="K350" s="170" t="s">
        <v>934</v>
      </c>
    </row>
    <row r="351" spans="1:11" ht="17.25" thickBot="1">
      <c r="A351" s="202"/>
      <c r="B351" s="208">
        <v>245</v>
      </c>
      <c r="C351" s="166" t="s">
        <v>935</v>
      </c>
      <c r="D351" s="167">
        <v>35498</v>
      </c>
      <c r="E351" s="101" t="s">
        <v>195</v>
      </c>
      <c r="F351" s="102" t="s">
        <v>109</v>
      </c>
      <c r="G351" s="103" t="s">
        <v>936</v>
      </c>
      <c r="H351" s="169"/>
      <c r="I351" s="104">
        <v>2</v>
      </c>
      <c r="J351" s="105" t="s">
        <v>175</v>
      </c>
      <c r="K351" s="170" t="s">
        <v>937</v>
      </c>
    </row>
    <row r="352" spans="1:11" ht="17.25" thickBot="1">
      <c r="A352" s="444" t="s">
        <v>616</v>
      </c>
      <c r="B352" s="445"/>
      <c r="C352" s="445"/>
      <c r="D352" s="445"/>
      <c r="E352" s="445"/>
      <c r="F352" s="445"/>
      <c r="G352" s="445"/>
      <c r="H352" s="445"/>
      <c r="I352" s="445"/>
      <c r="J352" s="445"/>
      <c r="K352" s="446"/>
    </row>
    <row r="353" spans="1:11" ht="17.25" thickBot="1">
      <c r="A353" s="441" t="s">
        <v>869</v>
      </c>
      <c r="B353" s="442"/>
      <c r="C353" s="442"/>
      <c r="D353" s="442"/>
      <c r="E353" s="442"/>
      <c r="F353" s="442"/>
      <c r="G353" s="442"/>
      <c r="H353" s="442"/>
      <c r="I353" s="442"/>
      <c r="J353" s="442"/>
      <c r="K353" s="443"/>
    </row>
    <row r="354" spans="1:11" ht="16.5">
      <c r="A354" s="202">
        <v>1</v>
      </c>
      <c r="B354" s="98">
        <v>855</v>
      </c>
      <c r="C354" s="99" t="s">
        <v>910</v>
      </c>
      <c r="D354" s="100" t="s">
        <v>911</v>
      </c>
      <c r="E354" s="101" t="s">
        <v>154</v>
      </c>
      <c r="F354" s="101" t="s">
        <v>109</v>
      </c>
      <c r="G354" s="103" t="s">
        <v>938</v>
      </c>
      <c r="H354" s="187"/>
      <c r="I354" s="104">
        <v>2</v>
      </c>
      <c r="J354" s="105">
        <v>27</v>
      </c>
      <c r="K354" s="106" t="s">
        <v>913</v>
      </c>
    </row>
    <row r="355" spans="1:11" ht="16.5">
      <c r="A355" s="202">
        <v>2</v>
      </c>
      <c r="B355" s="98">
        <v>21</v>
      </c>
      <c r="C355" s="99" t="s">
        <v>939</v>
      </c>
      <c r="D355" s="100">
        <v>34729</v>
      </c>
      <c r="E355" s="101" t="s">
        <v>108</v>
      </c>
      <c r="F355" s="101" t="s">
        <v>940</v>
      </c>
      <c r="G355" s="103" t="s">
        <v>941</v>
      </c>
      <c r="H355" s="187"/>
      <c r="I355" s="104">
        <v>2</v>
      </c>
      <c r="J355" s="105" t="s">
        <v>220</v>
      </c>
      <c r="K355" s="106" t="s">
        <v>942</v>
      </c>
    </row>
    <row r="356" spans="1:11" ht="16.5">
      <c r="A356" s="202">
        <v>3</v>
      </c>
      <c r="B356" s="98">
        <v>202</v>
      </c>
      <c r="C356" s="99" t="s">
        <v>943</v>
      </c>
      <c r="D356" s="100">
        <v>35400</v>
      </c>
      <c r="E356" s="101" t="s">
        <v>195</v>
      </c>
      <c r="F356" s="101" t="s">
        <v>109</v>
      </c>
      <c r="G356" s="103" t="s">
        <v>944</v>
      </c>
      <c r="H356" s="187"/>
      <c r="I356" s="104">
        <v>2</v>
      </c>
      <c r="J356" s="105">
        <v>24</v>
      </c>
      <c r="K356" s="106" t="s">
        <v>945</v>
      </c>
    </row>
    <row r="357" spans="1:11" ht="16.5">
      <c r="A357" s="202">
        <v>4</v>
      </c>
      <c r="B357" s="98">
        <v>525</v>
      </c>
      <c r="C357" s="99" t="s">
        <v>946</v>
      </c>
      <c r="D357" s="100">
        <v>34712</v>
      </c>
      <c r="E357" s="101" t="s">
        <v>152</v>
      </c>
      <c r="F357" s="101" t="s">
        <v>122</v>
      </c>
      <c r="G357" s="103" t="s">
        <v>947</v>
      </c>
      <c r="H357" s="187"/>
      <c r="I357" s="104">
        <v>2</v>
      </c>
      <c r="J357" s="105">
        <v>21</v>
      </c>
      <c r="K357" s="106" t="s">
        <v>522</v>
      </c>
    </row>
    <row r="358" spans="1:11" ht="16.5">
      <c r="A358" s="202">
        <v>5</v>
      </c>
      <c r="B358" s="98">
        <v>420</v>
      </c>
      <c r="C358" s="99" t="s">
        <v>948</v>
      </c>
      <c r="D358" s="100" t="s">
        <v>949</v>
      </c>
      <c r="E358" s="101" t="s">
        <v>222</v>
      </c>
      <c r="F358" s="101" t="s">
        <v>109</v>
      </c>
      <c r="G358" s="103" t="s">
        <v>950</v>
      </c>
      <c r="H358" s="187"/>
      <c r="I358" s="104">
        <v>3</v>
      </c>
      <c r="J358" s="105">
        <v>18</v>
      </c>
      <c r="K358" s="106" t="s">
        <v>951</v>
      </c>
    </row>
    <row r="359" spans="1:11" ht="18" customHeight="1">
      <c r="A359" s="202">
        <v>6</v>
      </c>
      <c r="B359" s="98">
        <v>895</v>
      </c>
      <c r="C359" s="99" t="s">
        <v>924</v>
      </c>
      <c r="D359" s="100">
        <v>34713</v>
      </c>
      <c r="E359" s="101" t="s">
        <v>154</v>
      </c>
      <c r="F359" s="101" t="s">
        <v>155</v>
      </c>
      <c r="G359" s="103" t="s">
        <v>952</v>
      </c>
      <c r="H359" s="187"/>
      <c r="I359" s="104">
        <v>3</v>
      </c>
      <c r="J359" s="105">
        <v>16</v>
      </c>
      <c r="K359" s="106" t="s">
        <v>156</v>
      </c>
    </row>
    <row r="360" spans="1:11" ht="16.5">
      <c r="A360" s="202">
        <v>7</v>
      </c>
      <c r="B360" s="98">
        <v>16</v>
      </c>
      <c r="C360" s="99" t="s">
        <v>953</v>
      </c>
      <c r="D360" s="100">
        <v>35330</v>
      </c>
      <c r="E360" s="101" t="s">
        <v>108</v>
      </c>
      <c r="F360" s="101" t="s">
        <v>122</v>
      </c>
      <c r="G360" s="103" t="s">
        <v>954</v>
      </c>
      <c r="H360" s="187"/>
      <c r="I360" s="104">
        <v>3</v>
      </c>
      <c r="J360" s="105">
        <v>14</v>
      </c>
      <c r="K360" s="106" t="s">
        <v>593</v>
      </c>
    </row>
    <row r="361" spans="1:11" ht="16.5">
      <c r="A361" s="202">
        <v>8</v>
      </c>
      <c r="B361" s="98">
        <v>209</v>
      </c>
      <c r="C361" s="99" t="s">
        <v>955</v>
      </c>
      <c r="D361" s="100" t="s">
        <v>956</v>
      </c>
      <c r="E361" s="101" t="s">
        <v>195</v>
      </c>
      <c r="F361" s="101" t="s">
        <v>260</v>
      </c>
      <c r="G361" s="103" t="s">
        <v>957</v>
      </c>
      <c r="H361" s="187"/>
      <c r="I361" s="104">
        <v>3</v>
      </c>
      <c r="J361" s="105">
        <v>12</v>
      </c>
      <c r="K361" s="106" t="s">
        <v>958</v>
      </c>
    </row>
    <row r="362" spans="1:11" ht="16.5">
      <c r="A362" s="202">
        <v>9</v>
      </c>
      <c r="B362" s="98">
        <v>200</v>
      </c>
      <c r="C362" s="99" t="s">
        <v>914</v>
      </c>
      <c r="D362" s="100">
        <v>35397</v>
      </c>
      <c r="E362" s="101" t="s">
        <v>195</v>
      </c>
      <c r="F362" s="101" t="s">
        <v>260</v>
      </c>
      <c r="G362" s="103" t="s">
        <v>959</v>
      </c>
      <c r="H362" s="187"/>
      <c r="I362" s="104" t="s">
        <v>44</v>
      </c>
      <c r="J362" s="105">
        <v>10</v>
      </c>
      <c r="K362" s="106" t="s">
        <v>285</v>
      </c>
    </row>
    <row r="363" spans="1:11" ht="16.5">
      <c r="A363" s="202">
        <v>10</v>
      </c>
      <c r="B363" s="98">
        <v>56</v>
      </c>
      <c r="C363" s="99" t="s">
        <v>918</v>
      </c>
      <c r="D363" s="100">
        <v>35339</v>
      </c>
      <c r="E363" s="101" t="s">
        <v>128</v>
      </c>
      <c r="F363" s="101" t="s">
        <v>129</v>
      </c>
      <c r="G363" s="103" t="s">
        <v>960</v>
      </c>
      <c r="H363" s="187"/>
      <c r="I363" s="104" t="s">
        <v>44</v>
      </c>
      <c r="J363" s="105">
        <v>8</v>
      </c>
      <c r="K363" s="106" t="s">
        <v>598</v>
      </c>
    </row>
    <row r="364" spans="1:11" ht="16.5">
      <c r="A364" s="202">
        <v>11</v>
      </c>
      <c r="B364" s="98">
        <v>372</v>
      </c>
      <c r="C364" s="99" t="s">
        <v>961</v>
      </c>
      <c r="D364" s="100">
        <v>35373</v>
      </c>
      <c r="E364" s="101" t="s">
        <v>88</v>
      </c>
      <c r="F364" s="101" t="s">
        <v>138</v>
      </c>
      <c r="G364" s="103" t="s">
        <v>962</v>
      </c>
      <c r="H364" s="187"/>
      <c r="I364" s="104" t="s">
        <v>44</v>
      </c>
      <c r="J364" s="105">
        <v>6</v>
      </c>
      <c r="K364" s="106" t="s">
        <v>147</v>
      </c>
    </row>
    <row r="365" spans="1:11" ht="16.5">
      <c r="A365" s="202">
        <v>12</v>
      </c>
      <c r="B365" s="98">
        <v>474</v>
      </c>
      <c r="C365" s="99" t="s">
        <v>929</v>
      </c>
      <c r="D365" s="100" t="s">
        <v>234</v>
      </c>
      <c r="E365" s="101" t="s">
        <v>160</v>
      </c>
      <c r="F365" s="101" t="s">
        <v>138</v>
      </c>
      <c r="G365" s="103" t="s">
        <v>963</v>
      </c>
      <c r="H365" s="187"/>
      <c r="I365" s="104" t="s">
        <v>44</v>
      </c>
      <c r="J365" s="105">
        <v>4</v>
      </c>
      <c r="K365" s="106" t="s">
        <v>534</v>
      </c>
    </row>
    <row r="366" spans="1:11" ht="16.5">
      <c r="A366" s="202">
        <v>13</v>
      </c>
      <c r="B366" s="98">
        <v>720</v>
      </c>
      <c r="C366" s="99" t="s">
        <v>964</v>
      </c>
      <c r="D366" s="100" t="s">
        <v>234</v>
      </c>
      <c r="E366" s="101" t="s">
        <v>163</v>
      </c>
      <c r="F366" s="101" t="s">
        <v>138</v>
      </c>
      <c r="G366" s="103" t="s">
        <v>965</v>
      </c>
      <c r="H366" s="187"/>
      <c r="I366" s="104" t="s">
        <v>44</v>
      </c>
      <c r="J366" s="105">
        <v>2</v>
      </c>
      <c r="K366" s="106" t="s">
        <v>380</v>
      </c>
    </row>
    <row r="367" spans="1:11" ht="16.5">
      <c r="A367" s="202">
        <v>14</v>
      </c>
      <c r="B367" s="98">
        <v>72</v>
      </c>
      <c r="C367" s="99" t="s">
        <v>927</v>
      </c>
      <c r="D367" s="100">
        <v>35029</v>
      </c>
      <c r="E367" s="101" t="s">
        <v>128</v>
      </c>
      <c r="F367" s="101" t="s">
        <v>129</v>
      </c>
      <c r="G367" s="103" t="s">
        <v>966</v>
      </c>
      <c r="H367" s="187"/>
      <c r="I367" s="104" t="s">
        <v>93</v>
      </c>
      <c r="J367" s="105">
        <v>1</v>
      </c>
      <c r="K367" s="106" t="s">
        <v>841</v>
      </c>
    </row>
    <row r="368" spans="1:11" ht="16.5">
      <c r="A368" s="202"/>
      <c r="B368" s="98">
        <v>658</v>
      </c>
      <c r="C368" s="99" t="s">
        <v>920</v>
      </c>
      <c r="D368" s="100">
        <v>35287</v>
      </c>
      <c r="E368" s="101" t="s">
        <v>137</v>
      </c>
      <c r="F368" s="101" t="s">
        <v>138</v>
      </c>
      <c r="G368" s="108" t="s">
        <v>207</v>
      </c>
      <c r="H368" s="187"/>
      <c r="I368" s="104"/>
      <c r="J368" s="105" t="s">
        <v>199</v>
      </c>
      <c r="K368" s="106" t="s">
        <v>922</v>
      </c>
    </row>
    <row r="369" spans="1:11" ht="17.25" thickBot="1">
      <c r="A369" s="202"/>
      <c r="B369" s="98">
        <v>245</v>
      </c>
      <c r="C369" s="99" t="s">
        <v>935</v>
      </c>
      <c r="D369" s="100">
        <v>35498</v>
      </c>
      <c r="E369" s="101" t="s">
        <v>195</v>
      </c>
      <c r="F369" s="101" t="s">
        <v>109</v>
      </c>
      <c r="G369" s="103" t="s">
        <v>967</v>
      </c>
      <c r="H369" s="187"/>
      <c r="I369" s="104">
        <v>2</v>
      </c>
      <c r="J369" s="105" t="s">
        <v>175</v>
      </c>
      <c r="K369" s="106" t="s">
        <v>937</v>
      </c>
    </row>
    <row r="370" spans="1:22" ht="29.25" thickBot="1">
      <c r="A370" s="444" t="s">
        <v>698</v>
      </c>
      <c r="B370" s="445"/>
      <c r="C370" s="445"/>
      <c r="D370" s="445"/>
      <c r="E370" s="445"/>
      <c r="F370" s="445"/>
      <c r="G370" s="445"/>
      <c r="H370" s="445"/>
      <c r="I370" s="445"/>
      <c r="J370" s="445"/>
      <c r="K370" s="446"/>
      <c r="M370" s="190" t="s">
        <v>484</v>
      </c>
      <c r="N370" s="191" t="s">
        <v>485</v>
      </c>
      <c r="O370" s="191" t="s">
        <v>486</v>
      </c>
      <c r="P370" s="191" t="s">
        <v>487</v>
      </c>
      <c r="Q370" s="191" t="s">
        <v>488</v>
      </c>
      <c r="R370" s="191" t="s">
        <v>489</v>
      </c>
      <c r="S370" s="191" t="s">
        <v>490</v>
      </c>
      <c r="T370" s="191" t="s">
        <v>491</v>
      </c>
      <c r="U370" s="191" t="s">
        <v>492</v>
      </c>
      <c r="V370" s="192" t="s">
        <v>493</v>
      </c>
    </row>
    <row r="371" spans="1:22" ht="26.25" thickBot="1">
      <c r="A371" s="441" t="s">
        <v>865</v>
      </c>
      <c r="B371" s="442"/>
      <c r="C371" s="442"/>
      <c r="D371" s="442"/>
      <c r="E371" s="442"/>
      <c r="F371" s="442"/>
      <c r="G371" s="442"/>
      <c r="H371" s="442"/>
      <c r="I371" s="442"/>
      <c r="J371" s="442"/>
      <c r="K371" s="443"/>
      <c r="M371" s="193" t="s">
        <v>699</v>
      </c>
      <c r="N371" s="153" t="s">
        <v>968</v>
      </c>
      <c r="O371" s="153" t="s">
        <v>969</v>
      </c>
      <c r="P371" s="153" t="s">
        <v>970</v>
      </c>
      <c r="Q371" s="153" t="s">
        <v>971</v>
      </c>
      <c r="R371" s="153" t="s">
        <v>972</v>
      </c>
      <c r="S371" s="153" t="s">
        <v>973</v>
      </c>
      <c r="T371" s="153" t="s">
        <v>974</v>
      </c>
      <c r="U371" s="153" t="s">
        <v>975</v>
      </c>
      <c r="V371" s="194" t="s">
        <v>976</v>
      </c>
    </row>
    <row r="372" spans="1:11" ht="16.5">
      <c r="A372" s="205">
        <v>1</v>
      </c>
      <c r="B372" s="209">
        <v>201</v>
      </c>
      <c r="C372" s="156" t="s">
        <v>977</v>
      </c>
      <c r="D372" s="157">
        <v>33350</v>
      </c>
      <c r="E372" s="158" t="s">
        <v>248</v>
      </c>
      <c r="F372" s="159"/>
      <c r="G372" s="160" t="s">
        <v>978</v>
      </c>
      <c r="H372" s="161"/>
      <c r="I372" s="197">
        <v>1</v>
      </c>
      <c r="J372" s="163"/>
      <c r="K372" s="164" t="s">
        <v>979</v>
      </c>
    </row>
    <row r="373" spans="1:11" ht="15.75" customHeight="1" thickBot="1">
      <c r="A373" s="210">
        <v>2</v>
      </c>
      <c r="B373" s="211">
        <v>222</v>
      </c>
      <c r="C373" s="123" t="s">
        <v>980</v>
      </c>
      <c r="D373" s="132">
        <v>34430</v>
      </c>
      <c r="E373" s="125" t="s">
        <v>144</v>
      </c>
      <c r="F373" s="126" t="s">
        <v>109</v>
      </c>
      <c r="G373" s="133" t="s">
        <v>981</v>
      </c>
      <c r="H373" s="137"/>
      <c r="I373" s="128">
        <v>1</v>
      </c>
      <c r="J373" s="129"/>
      <c r="K373" s="130" t="s">
        <v>982</v>
      </c>
    </row>
    <row r="374" spans="1:11" ht="15.75" customHeight="1" thickBot="1">
      <c r="A374" s="444" t="s">
        <v>698</v>
      </c>
      <c r="B374" s="445"/>
      <c r="C374" s="445"/>
      <c r="D374" s="445"/>
      <c r="E374" s="445"/>
      <c r="F374" s="445"/>
      <c r="G374" s="445"/>
      <c r="H374" s="445"/>
      <c r="I374" s="445"/>
      <c r="J374" s="445"/>
      <c r="K374" s="446"/>
    </row>
    <row r="375" spans="1:11" ht="15.75" customHeight="1" thickBot="1">
      <c r="A375" s="441" t="s">
        <v>983</v>
      </c>
      <c r="B375" s="442"/>
      <c r="C375" s="442"/>
      <c r="D375" s="442"/>
      <c r="E375" s="442"/>
      <c r="F375" s="442"/>
      <c r="G375" s="442"/>
      <c r="H375" s="442"/>
      <c r="I375" s="442"/>
      <c r="J375" s="442"/>
      <c r="K375" s="443"/>
    </row>
    <row r="376" spans="1:11" ht="15.75" customHeight="1">
      <c r="A376" s="210">
        <v>1</v>
      </c>
      <c r="B376" s="211">
        <v>202</v>
      </c>
      <c r="C376" s="123" t="s">
        <v>943</v>
      </c>
      <c r="D376" s="132">
        <v>35400</v>
      </c>
      <c r="E376" s="125" t="s">
        <v>195</v>
      </c>
      <c r="F376" s="126" t="s">
        <v>109</v>
      </c>
      <c r="G376" s="133" t="s">
        <v>984</v>
      </c>
      <c r="H376" s="137"/>
      <c r="I376" s="128">
        <v>2</v>
      </c>
      <c r="J376" s="129">
        <v>27</v>
      </c>
      <c r="K376" s="130" t="s">
        <v>945</v>
      </c>
    </row>
    <row r="377" spans="1:11" ht="15.75" customHeight="1">
      <c r="A377" s="210">
        <v>2</v>
      </c>
      <c r="B377" s="211">
        <v>420</v>
      </c>
      <c r="C377" s="123" t="s">
        <v>948</v>
      </c>
      <c r="D377" s="132" t="s">
        <v>949</v>
      </c>
      <c r="E377" s="125" t="s">
        <v>222</v>
      </c>
      <c r="F377" s="126" t="s">
        <v>109</v>
      </c>
      <c r="G377" s="133" t="s">
        <v>985</v>
      </c>
      <c r="H377" s="137"/>
      <c r="I377" s="128">
        <v>2</v>
      </c>
      <c r="J377" s="129">
        <v>24</v>
      </c>
      <c r="K377" s="130" t="s">
        <v>951</v>
      </c>
    </row>
    <row r="378" spans="1:11" ht="15.75" customHeight="1">
      <c r="A378" s="210">
        <v>3</v>
      </c>
      <c r="B378" s="211">
        <v>21</v>
      </c>
      <c r="C378" s="123" t="s">
        <v>939</v>
      </c>
      <c r="D378" s="132">
        <v>34729</v>
      </c>
      <c r="E378" s="125" t="s">
        <v>108</v>
      </c>
      <c r="F378" s="126" t="s">
        <v>940</v>
      </c>
      <c r="G378" s="133" t="s">
        <v>986</v>
      </c>
      <c r="H378" s="137"/>
      <c r="I378" s="128">
        <v>2</v>
      </c>
      <c r="J378" s="129" t="s">
        <v>220</v>
      </c>
      <c r="K378" s="130" t="s">
        <v>942</v>
      </c>
    </row>
    <row r="379" spans="1:11" ht="15.75" customHeight="1">
      <c r="A379" s="210">
        <v>4</v>
      </c>
      <c r="B379" s="211">
        <v>201</v>
      </c>
      <c r="C379" s="123" t="s">
        <v>987</v>
      </c>
      <c r="D379" s="132" t="s">
        <v>988</v>
      </c>
      <c r="E379" s="125" t="s">
        <v>195</v>
      </c>
      <c r="F379" s="126" t="s">
        <v>126</v>
      </c>
      <c r="G379" s="133" t="s">
        <v>989</v>
      </c>
      <c r="H379" s="137"/>
      <c r="I379" s="128">
        <v>3</v>
      </c>
      <c r="J379" s="129">
        <v>21</v>
      </c>
      <c r="K379" s="130" t="s">
        <v>285</v>
      </c>
    </row>
    <row r="380" spans="1:11" ht="15.75" customHeight="1">
      <c r="A380" s="210">
        <v>5</v>
      </c>
      <c r="B380" s="211">
        <v>525</v>
      </c>
      <c r="C380" s="123" t="s">
        <v>946</v>
      </c>
      <c r="D380" s="132">
        <v>34712</v>
      </c>
      <c r="E380" s="125" t="s">
        <v>152</v>
      </c>
      <c r="F380" s="126" t="s">
        <v>122</v>
      </c>
      <c r="G380" s="133" t="s">
        <v>990</v>
      </c>
      <c r="H380" s="137"/>
      <c r="I380" s="128">
        <v>3</v>
      </c>
      <c r="J380" s="129">
        <v>18</v>
      </c>
      <c r="K380" s="130" t="s">
        <v>522</v>
      </c>
    </row>
    <row r="381" spans="1:11" ht="15.75" customHeight="1">
      <c r="A381" s="210">
        <v>6</v>
      </c>
      <c r="B381" s="211">
        <v>209</v>
      </c>
      <c r="C381" s="123" t="s">
        <v>955</v>
      </c>
      <c r="D381" s="132" t="s">
        <v>956</v>
      </c>
      <c r="E381" s="125" t="s">
        <v>195</v>
      </c>
      <c r="F381" s="126" t="s">
        <v>260</v>
      </c>
      <c r="G381" s="133" t="s">
        <v>991</v>
      </c>
      <c r="H381" s="137"/>
      <c r="I381" s="128">
        <v>3</v>
      </c>
      <c r="J381" s="129">
        <v>16</v>
      </c>
      <c r="K381" s="130" t="s">
        <v>958</v>
      </c>
    </row>
    <row r="382" spans="1:11" ht="15.75" customHeight="1">
      <c r="A382" s="210">
        <v>7</v>
      </c>
      <c r="B382" s="211">
        <v>20</v>
      </c>
      <c r="C382" s="123" t="s">
        <v>992</v>
      </c>
      <c r="D382" s="132" t="s">
        <v>993</v>
      </c>
      <c r="E382" s="125" t="s">
        <v>108</v>
      </c>
      <c r="F382" s="126" t="s">
        <v>122</v>
      </c>
      <c r="G382" s="133" t="s">
        <v>994</v>
      </c>
      <c r="H382" s="137"/>
      <c r="I382" s="128" t="s">
        <v>44</v>
      </c>
      <c r="J382" s="129" t="s">
        <v>220</v>
      </c>
      <c r="K382" s="130" t="s">
        <v>544</v>
      </c>
    </row>
    <row r="383" spans="1:11" ht="15.75" customHeight="1">
      <c r="A383" s="210">
        <v>8</v>
      </c>
      <c r="B383" s="211">
        <v>358</v>
      </c>
      <c r="C383" s="123" t="s">
        <v>995</v>
      </c>
      <c r="D383" s="132" t="s">
        <v>996</v>
      </c>
      <c r="E383" s="125" t="s">
        <v>88</v>
      </c>
      <c r="F383" s="126" t="s">
        <v>138</v>
      </c>
      <c r="G383" s="133" t="s">
        <v>997</v>
      </c>
      <c r="H383" s="137"/>
      <c r="I383" s="128" t="s">
        <v>44</v>
      </c>
      <c r="J383" s="129">
        <v>14</v>
      </c>
      <c r="K383" s="130" t="s">
        <v>147</v>
      </c>
    </row>
    <row r="384" spans="1:11" ht="15.75" customHeight="1">
      <c r="A384" s="210">
        <v>9</v>
      </c>
      <c r="B384" s="211">
        <v>372</v>
      </c>
      <c r="C384" s="123" t="s">
        <v>961</v>
      </c>
      <c r="D384" s="132">
        <v>35373</v>
      </c>
      <c r="E384" s="125" t="s">
        <v>88</v>
      </c>
      <c r="F384" s="126" t="s">
        <v>138</v>
      </c>
      <c r="G384" s="133" t="s">
        <v>998</v>
      </c>
      <c r="H384" s="137"/>
      <c r="I384" s="128" t="s">
        <v>44</v>
      </c>
      <c r="J384" s="129">
        <v>12</v>
      </c>
      <c r="K384" s="130" t="s">
        <v>147</v>
      </c>
    </row>
    <row r="385" spans="1:11" ht="15.75" customHeight="1">
      <c r="A385" s="210">
        <v>10</v>
      </c>
      <c r="B385" s="211">
        <v>720</v>
      </c>
      <c r="C385" s="123" t="s">
        <v>964</v>
      </c>
      <c r="D385" s="132" t="s">
        <v>234</v>
      </c>
      <c r="E385" s="125" t="s">
        <v>163</v>
      </c>
      <c r="F385" s="126" t="s">
        <v>138</v>
      </c>
      <c r="G385" s="133" t="s">
        <v>999</v>
      </c>
      <c r="H385" s="137"/>
      <c r="I385" s="128" t="s">
        <v>44</v>
      </c>
      <c r="J385" s="129">
        <v>10</v>
      </c>
      <c r="K385" s="130" t="s">
        <v>380</v>
      </c>
    </row>
    <row r="386" spans="1:11" ht="15.75" customHeight="1">
      <c r="A386" s="210">
        <v>11</v>
      </c>
      <c r="B386" s="211">
        <v>706</v>
      </c>
      <c r="C386" s="123" t="s">
        <v>1000</v>
      </c>
      <c r="D386" s="132" t="s">
        <v>151</v>
      </c>
      <c r="E386" s="125" t="s">
        <v>163</v>
      </c>
      <c r="F386" s="126" t="s">
        <v>138</v>
      </c>
      <c r="G386" s="133" t="s">
        <v>1001</v>
      </c>
      <c r="H386" s="137"/>
      <c r="I386" s="128" t="s">
        <v>44</v>
      </c>
      <c r="J386" s="129">
        <v>8</v>
      </c>
      <c r="K386" s="130" t="s">
        <v>1002</v>
      </c>
    </row>
    <row r="387" spans="1:11" ht="15.75" customHeight="1">
      <c r="A387" s="210">
        <v>12</v>
      </c>
      <c r="B387" s="211">
        <v>353</v>
      </c>
      <c r="C387" s="123" t="s">
        <v>1003</v>
      </c>
      <c r="D387" s="132" t="s">
        <v>1004</v>
      </c>
      <c r="E387" s="125" t="s">
        <v>88</v>
      </c>
      <c r="F387" s="126" t="s">
        <v>138</v>
      </c>
      <c r="G387" s="133" t="s">
        <v>1005</v>
      </c>
      <c r="H387" s="137"/>
      <c r="I387" s="128" t="s">
        <v>93</v>
      </c>
      <c r="J387" s="129">
        <v>6</v>
      </c>
      <c r="K387" s="130" t="s">
        <v>147</v>
      </c>
    </row>
    <row r="388" spans="1:11" ht="15.75" customHeight="1">
      <c r="A388" s="210">
        <v>13</v>
      </c>
      <c r="B388" s="211">
        <v>308</v>
      </c>
      <c r="C388" s="123" t="s">
        <v>1006</v>
      </c>
      <c r="D388" s="132" t="s">
        <v>234</v>
      </c>
      <c r="E388" s="125" t="s">
        <v>144</v>
      </c>
      <c r="F388" s="126" t="s">
        <v>138</v>
      </c>
      <c r="G388" s="133" t="s">
        <v>1007</v>
      </c>
      <c r="H388" s="137"/>
      <c r="I388" s="128" t="s">
        <v>807</v>
      </c>
      <c r="J388" s="129">
        <v>4</v>
      </c>
      <c r="K388" s="130" t="s">
        <v>1008</v>
      </c>
    </row>
    <row r="389" spans="1:11" ht="15.75" customHeight="1">
      <c r="A389" s="198"/>
      <c r="B389" s="211">
        <v>406</v>
      </c>
      <c r="C389" s="123" t="s">
        <v>1009</v>
      </c>
      <c r="D389" s="132" t="s">
        <v>234</v>
      </c>
      <c r="E389" s="125" t="s">
        <v>222</v>
      </c>
      <c r="F389" s="126" t="s">
        <v>223</v>
      </c>
      <c r="G389" s="133" t="s">
        <v>198</v>
      </c>
      <c r="H389" s="137"/>
      <c r="I389" s="128"/>
      <c r="J389" s="129" t="s">
        <v>199</v>
      </c>
      <c r="K389" s="130" t="s">
        <v>265</v>
      </c>
    </row>
    <row r="390" spans="1:11" ht="15.75" customHeight="1">
      <c r="A390" s="198"/>
      <c r="B390" s="211">
        <v>204</v>
      </c>
      <c r="C390" s="123" t="s">
        <v>885</v>
      </c>
      <c r="D390" s="132">
        <v>34954</v>
      </c>
      <c r="E390" s="125" t="s">
        <v>195</v>
      </c>
      <c r="F390" s="126" t="s">
        <v>260</v>
      </c>
      <c r="G390" s="133" t="s">
        <v>207</v>
      </c>
      <c r="H390" s="137"/>
      <c r="I390" s="128"/>
      <c r="J390" s="129" t="s">
        <v>199</v>
      </c>
      <c r="K390" s="130" t="s">
        <v>886</v>
      </c>
    </row>
    <row r="391" spans="1:11" ht="15.75" customHeight="1" thickBot="1">
      <c r="A391" s="198"/>
      <c r="B391" s="211">
        <v>431</v>
      </c>
      <c r="C391" s="123" t="s">
        <v>1010</v>
      </c>
      <c r="D391" s="132" t="s">
        <v>1011</v>
      </c>
      <c r="E391" s="125" t="s">
        <v>222</v>
      </c>
      <c r="F391" s="126" t="s">
        <v>109</v>
      </c>
      <c r="G391" s="133" t="s">
        <v>1012</v>
      </c>
      <c r="H391" s="137"/>
      <c r="I391" s="128">
        <v>3</v>
      </c>
      <c r="J391" s="129" t="s">
        <v>175</v>
      </c>
      <c r="K391" s="130" t="s">
        <v>1013</v>
      </c>
    </row>
    <row r="392" spans="1:11" ht="17.25" thickBot="1">
      <c r="A392" s="444" t="s">
        <v>769</v>
      </c>
      <c r="B392" s="445"/>
      <c r="C392" s="445"/>
      <c r="D392" s="445"/>
      <c r="E392" s="445"/>
      <c r="F392" s="445"/>
      <c r="G392" s="445"/>
      <c r="H392" s="445"/>
      <c r="I392" s="445"/>
      <c r="J392" s="445"/>
      <c r="K392" s="446"/>
    </row>
    <row r="393" spans="1:11" ht="17.25" thickBot="1">
      <c r="A393" s="441" t="s">
        <v>869</v>
      </c>
      <c r="B393" s="442"/>
      <c r="C393" s="442"/>
      <c r="D393" s="442"/>
      <c r="E393" s="442"/>
      <c r="F393" s="442"/>
      <c r="G393" s="442"/>
      <c r="H393" s="442"/>
      <c r="I393" s="442"/>
      <c r="J393" s="442"/>
      <c r="K393" s="443"/>
    </row>
    <row r="394" spans="1:11" ht="16.5">
      <c r="A394" s="212">
        <v>1</v>
      </c>
      <c r="B394" s="211">
        <v>201</v>
      </c>
      <c r="C394" s="123" t="s">
        <v>987</v>
      </c>
      <c r="D394" s="132" t="s">
        <v>988</v>
      </c>
      <c r="E394" s="125" t="s">
        <v>195</v>
      </c>
      <c r="F394" s="126" t="s">
        <v>126</v>
      </c>
      <c r="G394" s="133" t="s">
        <v>1014</v>
      </c>
      <c r="H394" s="137"/>
      <c r="I394" s="128">
        <v>3</v>
      </c>
      <c r="J394" s="129">
        <v>27</v>
      </c>
      <c r="K394" s="130" t="s">
        <v>285</v>
      </c>
    </row>
    <row r="395" spans="1:11" ht="16.5">
      <c r="A395" s="212">
        <v>2</v>
      </c>
      <c r="B395" s="211">
        <v>358</v>
      </c>
      <c r="C395" s="123" t="s">
        <v>995</v>
      </c>
      <c r="D395" s="132" t="s">
        <v>996</v>
      </c>
      <c r="E395" s="125" t="s">
        <v>88</v>
      </c>
      <c r="F395" s="126" t="s">
        <v>138</v>
      </c>
      <c r="G395" s="133" t="s">
        <v>1015</v>
      </c>
      <c r="H395" s="137"/>
      <c r="I395" s="128" t="s">
        <v>44</v>
      </c>
      <c r="J395" s="129">
        <v>24</v>
      </c>
      <c r="K395" s="130" t="s">
        <v>147</v>
      </c>
    </row>
    <row r="396" spans="1:11" ht="16.5">
      <c r="A396" s="212">
        <v>3</v>
      </c>
      <c r="B396" s="211">
        <v>818</v>
      </c>
      <c r="C396" s="123" t="s">
        <v>1016</v>
      </c>
      <c r="D396" s="132">
        <v>35211</v>
      </c>
      <c r="E396" s="125" t="s">
        <v>177</v>
      </c>
      <c r="F396" s="126" t="s">
        <v>260</v>
      </c>
      <c r="G396" s="133" t="s">
        <v>1017</v>
      </c>
      <c r="H396" s="137"/>
      <c r="I396" s="128" t="s">
        <v>44</v>
      </c>
      <c r="J396" s="129">
        <v>21</v>
      </c>
      <c r="K396" s="130" t="s">
        <v>897</v>
      </c>
    </row>
    <row r="397" spans="1:11" ht="16.5">
      <c r="A397" s="212">
        <v>4</v>
      </c>
      <c r="B397" s="211">
        <v>706</v>
      </c>
      <c r="C397" s="123" t="s">
        <v>1000</v>
      </c>
      <c r="D397" s="132" t="s">
        <v>151</v>
      </c>
      <c r="E397" s="125" t="s">
        <v>163</v>
      </c>
      <c r="F397" s="126" t="s">
        <v>138</v>
      </c>
      <c r="G397" s="133" t="s">
        <v>1018</v>
      </c>
      <c r="H397" s="137"/>
      <c r="I397" s="128" t="s">
        <v>44</v>
      </c>
      <c r="J397" s="129">
        <v>18</v>
      </c>
      <c r="K397" s="130" t="s">
        <v>1002</v>
      </c>
    </row>
    <row r="398" spans="1:11" ht="16.5">
      <c r="A398" s="212">
        <v>5</v>
      </c>
      <c r="B398" s="211">
        <v>353</v>
      </c>
      <c r="C398" s="123" t="s">
        <v>1003</v>
      </c>
      <c r="D398" s="132" t="s">
        <v>1004</v>
      </c>
      <c r="E398" s="125" t="s">
        <v>88</v>
      </c>
      <c r="F398" s="126" t="s">
        <v>138</v>
      </c>
      <c r="G398" s="133" t="s">
        <v>1019</v>
      </c>
      <c r="H398" s="137"/>
      <c r="I398" s="128" t="s">
        <v>93</v>
      </c>
      <c r="J398" s="129">
        <v>16</v>
      </c>
      <c r="K398" s="130" t="s">
        <v>147</v>
      </c>
    </row>
    <row r="399" spans="1:11" ht="16.5">
      <c r="A399" s="212">
        <v>6</v>
      </c>
      <c r="B399" s="211">
        <v>308</v>
      </c>
      <c r="C399" s="123" t="s">
        <v>1006</v>
      </c>
      <c r="D399" s="132" t="s">
        <v>234</v>
      </c>
      <c r="E399" s="125" t="s">
        <v>144</v>
      </c>
      <c r="F399" s="126" t="s">
        <v>138</v>
      </c>
      <c r="G399" s="107" t="s">
        <v>1020</v>
      </c>
      <c r="H399" s="137"/>
      <c r="I399" s="128" t="s">
        <v>93</v>
      </c>
      <c r="J399" s="129">
        <v>14</v>
      </c>
      <c r="K399" s="130" t="s">
        <v>1008</v>
      </c>
    </row>
    <row r="400" spans="1:11" ht="17.25" thickBot="1">
      <c r="A400" s="212"/>
      <c r="B400" s="211">
        <v>406</v>
      </c>
      <c r="C400" s="123" t="s">
        <v>1009</v>
      </c>
      <c r="D400" s="132" t="s">
        <v>234</v>
      </c>
      <c r="E400" s="125" t="s">
        <v>222</v>
      </c>
      <c r="F400" s="126" t="s">
        <v>223</v>
      </c>
      <c r="G400" s="136" t="s">
        <v>198</v>
      </c>
      <c r="H400" s="137"/>
      <c r="I400" s="128"/>
      <c r="J400" s="129" t="s">
        <v>199</v>
      </c>
      <c r="K400" s="130" t="s">
        <v>265</v>
      </c>
    </row>
    <row r="401" spans="1:11" ht="17.25" thickBot="1">
      <c r="A401" s="444" t="s">
        <v>1021</v>
      </c>
      <c r="B401" s="445"/>
      <c r="C401" s="445"/>
      <c r="D401" s="445"/>
      <c r="E401" s="445"/>
      <c r="F401" s="445"/>
      <c r="G401" s="445"/>
      <c r="H401" s="445"/>
      <c r="I401" s="445"/>
      <c r="J401" s="445"/>
      <c r="K401" s="446"/>
    </row>
    <row r="402" spans="1:11" ht="17.25" thickBot="1">
      <c r="A402" s="441" t="s">
        <v>869</v>
      </c>
      <c r="B402" s="442"/>
      <c r="C402" s="442"/>
      <c r="D402" s="442"/>
      <c r="E402" s="442"/>
      <c r="F402" s="442"/>
      <c r="G402" s="442"/>
      <c r="H402" s="442"/>
      <c r="I402" s="442"/>
      <c r="J402" s="442"/>
      <c r="K402" s="443"/>
    </row>
    <row r="403" spans="1:11" ht="16.5">
      <c r="A403" s="212">
        <v>1</v>
      </c>
      <c r="B403" s="211">
        <v>655</v>
      </c>
      <c r="C403" s="123" t="s">
        <v>1022</v>
      </c>
      <c r="D403" s="132">
        <v>35296</v>
      </c>
      <c r="E403" s="125" t="s">
        <v>137</v>
      </c>
      <c r="F403" s="126" t="s">
        <v>138</v>
      </c>
      <c r="G403" s="133" t="s">
        <v>1023</v>
      </c>
      <c r="H403" s="137"/>
      <c r="I403" s="128">
        <v>3</v>
      </c>
      <c r="J403" s="129">
        <v>27</v>
      </c>
      <c r="K403" s="130" t="s">
        <v>1024</v>
      </c>
    </row>
    <row r="404" spans="1:11" ht="16.5">
      <c r="A404" s="212">
        <v>2</v>
      </c>
      <c r="B404" s="211">
        <v>912</v>
      </c>
      <c r="C404" s="123" t="s">
        <v>1025</v>
      </c>
      <c r="D404" s="132">
        <v>35430</v>
      </c>
      <c r="E404" s="125" t="s">
        <v>189</v>
      </c>
      <c r="F404" s="126" t="s">
        <v>138</v>
      </c>
      <c r="G404" s="133" t="s">
        <v>1026</v>
      </c>
      <c r="H404" s="137"/>
      <c r="I404" s="128" t="s">
        <v>93</v>
      </c>
      <c r="J404" s="129">
        <v>24</v>
      </c>
      <c r="K404" s="130" t="s">
        <v>812</v>
      </c>
    </row>
    <row r="405" spans="1:11" ht="16.5">
      <c r="A405" s="212">
        <v>3</v>
      </c>
      <c r="B405" s="211">
        <v>820</v>
      </c>
      <c r="C405" s="123" t="s">
        <v>1027</v>
      </c>
      <c r="D405" s="132">
        <v>35091</v>
      </c>
      <c r="E405" s="125" t="s">
        <v>301</v>
      </c>
      <c r="F405" s="126" t="s">
        <v>260</v>
      </c>
      <c r="G405" s="133" t="s">
        <v>1028</v>
      </c>
      <c r="H405" s="137"/>
      <c r="I405" s="128" t="s">
        <v>1029</v>
      </c>
      <c r="J405" s="129">
        <v>21</v>
      </c>
      <c r="K405" s="130" t="s">
        <v>897</v>
      </c>
    </row>
    <row r="406" spans="1:11" ht="17.25" thickBot="1">
      <c r="A406" s="212"/>
      <c r="B406" s="211">
        <v>913</v>
      </c>
      <c r="C406" s="123" t="s">
        <v>1030</v>
      </c>
      <c r="D406" s="132">
        <v>34855</v>
      </c>
      <c r="E406" s="125" t="s">
        <v>189</v>
      </c>
      <c r="F406" s="126" t="s">
        <v>190</v>
      </c>
      <c r="G406" s="133" t="s">
        <v>207</v>
      </c>
      <c r="H406" s="137"/>
      <c r="I406" s="128"/>
      <c r="J406" s="129" t="s">
        <v>199</v>
      </c>
      <c r="K406" s="130" t="s">
        <v>812</v>
      </c>
    </row>
    <row r="407" spans="1:11" ht="17.25" thickBot="1">
      <c r="A407" s="444" t="s">
        <v>1031</v>
      </c>
      <c r="B407" s="445"/>
      <c r="C407" s="445"/>
      <c r="D407" s="445"/>
      <c r="E407" s="445"/>
      <c r="F407" s="445"/>
      <c r="G407" s="445"/>
      <c r="H407" s="445"/>
      <c r="I407" s="445"/>
      <c r="J407" s="445"/>
      <c r="K407" s="446"/>
    </row>
    <row r="408" spans="1:11" ht="17.25" thickBot="1">
      <c r="A408" s="441" t="s">
        <v>869</v>
      </c>
      <c r="B408" s="442"/>
      <c r="C408" s="442"/>
      <c r="D408" s="442"/>
      <c r="E408" s="442"/>
      <c r="F408" s="442"/>
      <c r="G408" s="442"/>
      <c r="H408" s="442"/>
      <c r="I408" s="442"/>
      <c r="J408" s="442"/>
      <c r="K408" s="443"/>
    </row>
    <row r="409" spans="1:11" ht="16.5">
      <c r="A409" s="121">
        <v>1</v>
      </c>
      <c r="B409" s="147">
        <v>655</v>
      </c>
      <c r="C409" s="123" t="s">
        <v>1022</v>
      </c>
      <c r="D409" s="132">
        <v>35296</v>
      </c>
      <c r="E409" s="125" t="s">
        <v>137</v>
      </c>
      <c r="F409" s="125" t="s">
        <v>138</v>
      </c>
      <c r="G409" s="188" t="s">
        <v>1032</v>
      </c>
      <c r="H409" s="188"/>
      <c r="I409" s="128">
        <v>2</v>
      </c>
      <c r="J409" s="129">
        <v>27</v>
      </c>
      <c r="K409" s="130" t="s">
        <v>1024</v>
      </c>
    </row>
    <row r="410" spans="1:11" ht="16.5">
      <c r="A410" s="121">
        <v>2</v>
      </c>
      <c r="B410" s="147">
        <v>913</v>
      </c>
      <c r="C410" s="123" t="s">
        <v>1030</v>
      </c>
      <c r="D410" s="132">
        <v>34855</v>
      </c>
      <c r="E410" s="125" t="s">
        <v>189</v>
      </c>
      <c r="F410" s="125" t="s">
        <v>190</v>
      </c>
      <c r="G410" s="188" t="s">
        <v>1033</v>
      </c>
      <c r="H410" s="188"/>
      <c r="I410" s="128" t="s">
        <v>44</v>
      </c>
      <c r="J410" s="129">
        <v>24</v>
      </c>
      <c r="K410" s="130" t="s">
        <v>812</v>
      </c>
    </row>
    <row r="411" spans="1:11" ht="16.5">
      <c r="A411" s="121">
        <v>3</v>
      </c>
      <c r="B411" s="147">
        <v>912</v>
      </c>
      <c r="C411" s="123" t="s">
        <v>1025</v>
      </c>
      <c r="D411" s="132">
        <v>35430</v>
      </c>
      <c r="E411" s="125" t="s">
        <v>189</v>
      </c>
      <c r="F411" s="125" t="s">
        <v>138</v>
      </c>
      <c r="G411" s="188" t="s">
        <v>1034</v>
      </c>
      <c r="H411" s="188"/>
      <c r="I411" s="128" t="s">
        <v>93</v>
      </c>
      <c r="J411" s="129">
        <v>21</v>
      </c>
      <c r="K411" s="130" t="s">
        <v>812</v>
      </c>
    </row>
    <row r="412" spans="1:11" ht="17.25" thickBot="1">
      <c r="A412" s="121">
        <v>4</v>
      </c>
      <c r="B412" s="147">
        <v>820</v>
      </c>
      <c r="C412" s="123" t="s">
        <v>1027</v>
      </c>
      <c r="D412" s="132">
        <v>35091</v>
      </c>
      <c r="E412" s="125" t="s">
        <v>301</v>
      </c>
      <c r="F412" s="125" t="s">
        <v>260</v>
      </c>
      <c r="G412" s="188" t="s">
        <v>1035</v>
      </c>
      <c r="H412" s="188"/>
      <c r="I412" s="128" t="s">
        <v>1029</v>
      </c>
      <c r="J412" s="129">
        <v>18</v>
      </c>
      <c r="K412" s="130" t="s">
        <v>897</v>
      </c>
    </row>
    <row r="413" spans="1:22" ht="29.25" thickBot="1">
      <c r="A413" s="444" t="s">
        <v>1036</v>
      </c>
      <c r="B413" s="445"/>
      <c r="C413" s="445"/>
      <c r="D413" s="445"/>
      <c r="E413" s="445"/>
      <c r="F413" s="445"/>
      <c r="G413" s="445"/>
      <c r="H413" s="445"/>
      <c r="I413" s="445"/>
      <c r="J413" s="445"/>
      <c r="K413" s="446"/>
      <c r="M413" s="213" t="s">
        <v>484</v>
      </c>
      <c r="N413" s="191" t="s">
        <v>485</v>
      </c>
      <c r="O413" s="191" t="s">
        <v>486</v>
      </c>
      <c r="P413" s="191" t="s">
        <v>487</v>
      </c>
      <c r="Q413" s="191" t="s">
        <v>488</v>
      </c>
      <c r="R413" s="191" t="s">
        <v>489</v>
      </c>
      <c r="S413" s="191" t="s">
        <v>490</v>
      </c>
      <c r="T413" s="191" t="s">
        <v>491</v>
      </c>
      <c r="U413" s="191" t="s">
        <v>492</v>
      </c>
      <c r="V413" s="192" t="s">
        <v>493</v>
      </c>
    </row>
    <row r="414" spans="1:22" ht="17.25" thickBot="1">
      <c r="A414" s="438" t="s">
        <v>865</v>
      </c>
      <c r="B414" s="439"/>
      <c r="C414" s="439"/>
      <c r="D414" s="439"/>
      <c r="E414" s="439"/>
      <c r="F414" s="439"/>
      <c r="G414" s="439"/>
      <c r="H414" s="439"/>
      <c r="I414" s="439"/>
      <c r="J414" s="439"/>
      <c r="K414" s="440"/>
      <c r="M414" s="214" t="s">
        <v>1037</v>
      </c>
      <c r="N414" s="86" t="s">
        <v>497</v>
      </c>
      <c r="O414" s="86" t="s">
        <v>497</v>
      </c>
      <c r="P414" s="153">
        <v>8.5</v>
      </c>
      <c r="Q414" s="153">
        <v>9</v>
      </c>
      <c r="R414" s="153">
        <v>9.8</v>
      </c>
      <c r="S414" s="153">
        <v>10.6</v>
      </c>
      <c r="T414" s="153">
        <v>11.4</v>
      </c>
      <c r="U414" s="153">
        <v>12.2</v>
      </c>
      <c r="V414" s="215" t="s">
        <v>497</v>
      </c>
    </row>
    <row r="415" spans="1:15" ht="17.25" thickBot="1">
      <c r="A415" s="87"/>
      <c r="B415" s="88">
        <v>221</v>
      </c>
      <c r="C415" s="89" t="s">
        <v>348</v>
      </c>
      <c r="D415" s="90" t="s">
        <v>349</v>
      </c>
      <c r="E415" s="91" t="s">
        <v>137</v>
      </c>
      <c r="F415" s="216" t="s">
        <v>109</v>
      </c>
      <c r="G415" s="185" t="s">
        <v>207</v>
      </c>
      <c r="H415" s="185"/>
      <c r="I415" s="94"/>
      <c r="J415" s="95" t="s">
        <v>199</v>
      </c>
      <c r="K415" s="96" t="s">
        <v>350</v>
      </c>
      <c r="M415" s="136"/>
      <c r="N415" s="109"/>
      <c r="O415" s="109"/>
    </row>
    <row r="416" spans="1:15" ht="16.5">
      <c r="A416" s="435" t="s">
        <v>1036</v>
      </c>
      <c r="B416" s="436"/>
      <c r="C416" s="436"/>
      <c r="D416" s="436"/>
      <c r="E416" s="436"/>
      <c r="F416" s="436"/>
      <c r="G416" s="436"/>
      <c r="H416" s="436"/>
      <c r="I416" s="436"/>
      <c r="J416" s="436"/>
      <c r="K416" s="437"/>
      <c r="M416" s="108"/>
      <c r="N416" s="109"/>
      <c r="O416" s="109"/>
    </row>
    <row r="417" spans="1:15" ht="16.5">
      <c r="A417" s="432" t="s">
        <v>983</v>
      </c>
      <c r="B417" s="433"/>
      <c r="C417" s="433"/>
      <c r="D417" s="433"/>
      <c r="E417" s="433"/>
      <c r="F417" s="433"/>
      <c r="G417" s="433"/>
      <c r="H417" s="433"/>
      <c r="I417" s="433"/>
      <c r="J417" s="433"/>
      <c r="K417" s="434"/>
      <c r="M417" s="108"/>
      <c r="N417" s="109"/>
      <c r="O417" s="109"/>
    </row>
    <row r="418" spans="1:15" ht="16.5">
      <c r="A418" s="121">
        <v>1</v>
      </c>
      <c r="B418" s="147">
        <v>355</v>
      </c>
      <c r="C418" s="123" t="s">
        <v>355</v>
      </c>
      <c r="D418" s="132">
        <v>34734</v>
      </c>
      <c r="E418" s="125" t="s">
        <v>88</v>
      </c>
      <c r="F418" s="217" t="s">
        <v>109</v>
      </c>
      <c r="G418" s="127">
        <v>15.25</v>
      </c>
      <c r="H418" s="127">
        <v>15.24</v>
      </c>
      <c r="I418" s="128">
        <v>1</v>
      </c>
      <c r="J418" s="129">
        <v>27</v>
      </c>
      <c r="K418" s="130" t="s">
        <v>356</v>
      </c>
      <c r="M418" s="108"/>
      <c r="N418" s="109"/>
      <c r="O418" s="109"/>
    </row>
    <row r="419" spans="1:15" ht="16.5">
      <c r="A419" s="121">
        <v>2</v>
      </c>
      <c r="B419" s="147">
        <v>283</v>
      </c>
      <c r="C419" s="123" t="s">
        <v>1038</v>
      </c>
      <c r="D419" s="132">
        <v>35297</v>
      </c>
      <c r="E419" s="125" t="s">
        <v>108</v>
      </c>
      <c r="F419" s="217" t="s">
        <v>109</v>
      </c>
      <c r="G419" s="127">
        <v>16.15</v>
      </c>
      <c r="H419" s="127">
        <v>16.12</v>
      </c>
      <c r="I419" s="128">
        <v>2</v>
      </c>
      <c r="J419" s="129">
        <v>24</v>
      </c>
      <c r="K419" s="130" t="s">
        <v>115</v>
      </c>
      <c r="M419" s="108"/>
      <c r="N419" s="109"/>
      <c r="O419" s="109"/>
    </row>
    <row r="420" spans="1:15" ht="16.5">
      <c r="A420" s="121">
        <v>3</v>
      </c>
      <c r="B420" s="147">
        <v>238</v>
      </c>
      <c r="C420" s="123" t="s">
        <v>899</v>
      </c>
      <c r="D420" s="132" t="s">
        <v>900</v>
      </c>
      <c r="E420" s="125" t="s">
        <v>141</v>
      </c>
      <c r="F420" s="217" t="s">
        <v>109</v>
      </c>
      <c r="G420" s="127">
        <v>16.38</v>
      </c>
      <c r="H420" s="127">
        <v>16.32</v>
      </c>
      <c r="I420" s="128">
        <v>2</v>
      </c>
      <c r="J420" s="129">
        <v>21</v>
      </c>
      <c r="K420" s="130" t="s">
        <v>901</v>
      </c>
      <c r="M420" s="108"/>
      <c r="N420" s="109"/>
      <c r="O420" s="109"/>
    </row>
    <row r="421" spans="1:15" ht="16.5">
      <c r="A421" s="121">
        <v>4</v>
      </c>
      <c r="B421" s="147">
        <v>313</v>
      </c>
      <c r="C421" s="123" t="s">
        <v>1039</v>
      </c>
      <c r="D421" s="132">
        <v>35158</v>
      </c>
      <c r="E421" s="125" t="s">
        <v>144</v>
      </c>
      <c r="F421" s="217" t="s">
        <v>138</v>
      </c>
      <c r="G421" s="127">
        <v>19.1</v>
      </c>
      <c r="H421" s="127">
        <v>18.96</v>
      </c>
      <c r="I421" s="128" t="s">
        <v>44</v>
      </c>
      <c r="J421" s="129">
        <v>18</v>
      </c>
      <c r="K421" s="130" t="s">
        <v>168</v>
      </c>
      <c r="M421" s="108"/>
      <c r="N421" s="109"/>
      <c r="O421" s="109"/>
    </row>
    <row r="422" spans="1:15" ht="16.5">
      <c r="A422" s="121">
        <v>5</v>
      </c>
      <c r="B422" s="147">
        <v>117</v>
      </c>
      <c r="C422" s="123" t="s">
        <v>1040</v>
      </c>
      <c r="D422" s="132" t="s">
        <v>1041</v>
      </c>
      <c r="E422" s="125" t="s">
        <v>117</v>
      </c>
      <c r="F422" s="217"/>
      <c r="G422" s="127">
        <v>20.1</v>
      </c>
      <c r="H422" s="127">
        <v>21.57</v>
      </c>
      <c r="I422" s="128" t="s">
        <v>93</v>
      </c>
      <c r="J422" s="129">
        <v>16</v>
      </c>
      <c r="K422" s="130" t="s">
        <v>515</v>
      </c>
      <c r="M422" s="108"/>
      <c r="N422" s="109"/>
      <c r="O422" s="109"/>
    </row>
    <row r="423" spans="1:15" ht="17.25" thickBot="1">
      <c r="A423" s="121"/>
      <c r="B423" s="147">
        <v>225</v>
      </c>
      <c r="C423" s="123" t="s">
        <v>1042</v>
      </c>
      <c r="D423" s="132" t="s">
        <v>151</v>
      </c>
      <c r="E423" s="125" t="s">
        <v>108</v>
      </c>
      <c r="F423" s="217" t="s">
        <v>182</v>
      </c>
      <c r="G423" s="127" t="s">
        <v>207</v>
      </c>
      <c r="H423" s="127"/>
      <c r="I423" s="128"/>
      <c r="J423" s="129" t="s">
        <v>199</v>
      </c>
      <c r="K423" s="130" t="s">
        <v>115</v>
      </c>
      <c r="M423" s="108"/>
      <c r="N423" s="109"/>
      <c r="O423" s="109"/>
    </row>
    <row r="424" spans="1:15" ht="16.5">
      <c r="A424" s="435" t="s">
        <v>845</v>
      </c>
      <c r="B424" s="436"/>
      <c r="C424" s="436"/>
      <c r="D424" s="436"/>
      <c r="E424" s="436"/>
      <c r="F424" s="436"/>
      <c r="G424" s="436"/>
      <c r="H424" s="436"/>
      <c r="I424" s="436"/>
      <c r="J424" s="436"/>
      <c r="K424" s="437"/>
      <c r="M424" s="108"/>
      <c r="N424" s="109"/>
      <c r="O424" s="109"/>
    </row>
    <row r="425" spans="1:15" ht="16.5">
      <c r="A425" s="432" t="s">
        <v>865</v>
      </c>
      <c r="B425" s="433"/>
      <c r="C425" s="433"/>
      <c r="D425" s="433"/>
      <c r="E425" s="433"/>
      <c r="F425" s="433"/>
      <c r="G425" s="433"/>
      <c r="H425" s="433"/>
      <c r="I425" s="433"/>
      <c r="J425" s="433"/>
      <c r="K425" s="434"/>
      <c r="M425" s="108"/>
      <c r="N425" s="109"/>
      <c r="O425" s="109"/>
    </row>
    <row r="426" spans="1:15" ht="17.25" thickBot="1">
      <c r="A426" s="121"/>
      <c r="B426" s="147">
        <v>262</v>
      </c>
      <c r="C426" s="123" t="s">
        <v>906</v>
      </c>
      <c r="D426" s="132">
        <v>34689</v>
      </c>
      <c r="E426" s="125" t="s">
        <v>255</v>
      </c>
      <c r="F426" s="217" t="s">
        <v>109</v>
      </c>
      <c r="G426" s="127" t="s">
        <v>1043</v>
      </c>
      <c r="H426" s="188"/>
      <c r="I426" s="128" t="s">
        <v>203</v>
      </c>
      <c r="J426" s="129" t="s">
        <v>199</v>
      </c>
      <c r="K426" s="130" t="s">
        <v>115</v>
      </c>
      <c r="M426" s="108"/>
      <c r="N426" s="109"/>
      <c r="O426" s="109"/>
    </row>
    <row r="427" spans="1:15" ht="16.5">
      <c r="A427" s="435" t="s">
        <v>845</v>
      </c>
      <c r="B427" s="436"/>
      <c r="C427" s="436"/>
      <c r="D427" s="436"/>
      <c r="E427" s="436"/>
      <c r="F427" s="436"/>
      <c r="G427" s="436"/>
      <c r="H427" s="436"/>
      <c r="I427" s="436"/>
      <c r="J427" s="436"/>
      <c r="K427" s="437"/>
      <c r="M427" s="108"/>
      <c r="N427" s="109"/>
      <c r="O427" s="109"/>
    </row>
    <row r="428" spans="1:15" ht="16.5">
      <c r="A428" s="432" t="s">
        <v>983</v>
      </c>
      <c r="B428" s="433"/>
      <c r="C428" s="433"/>
      <c r="D428" s="433"/>
      <c r="E428" s="433"/>
      <c r="F428" s="433"/>
      <c r="G428" s="433"/>
      <c r="H428" s="433"/>
      <c r="I428" s="433"/>
      <c r="J428" s="433"/>
      <c r="K428" s="434"/>
      <c r="M428" s="108"/>
      <c r="N428" s="109"/>
      <c r="O428" s="109"/>
    </row>
    <row r="429" spans="1:15" ht="16.5">
      <c r="A429" s="121">
        <v>1</v>
      </c>
      <c r="B429" s="147">
        <v>283</v>
      </c>
      <c r="C429" s="123" t="s">
        <v>1038</v>
      </c>
      <c r="D429" s="132">
        <v>35297</v>
      </c>
      <c r="E429" s="125" t="s">
        <v>108</v>
      </c>
      <c r="F429" s="217" t="s">
        <v>109</v>
      </c>
      <c r="G429" s="127" t="s">
        <v>1044</v>
      </c>
      <c r="H429" s="188"/>
      <c r="I429" s="128">
        <v>1</v>
      </c>
      <c r="J429" s="129">
        <v>27</v>
      </c>
      <c r="K429" s="130" t="s">
        <v>115</v>
      </c>
      <c r="M429" s="108"/>
      <c r="N429" s="109"/>
      <c r="O429" s="109"/>
    </row>
    <row r="430" spans="1:15" ht="16.5">
      <c r="A430" s="121">
        <v>2</v>
      </c>
      <c r="B430" s="147">
        <v>304</v>
      </c>
      <c r="C430" s="123" t="s">
        <v>907</v>
      </c>
      <c r="D430" s="132">
        <v>34871</v>
      </c>
      <c r="E430" s="125" t="s">
        <v>144</v>
      </c>
      <c r="F430" s="217" t="s">
        <v>109</v>
      </c>
      <c r="G430" s="127" t="s">
        <v>1045</v>
      </c>
      <c r="H430" s="188"/>
      <c r="I430" s="128">
        <v>1</v>
      </c>
      <c r="J430" s="129">
        <v>24</v>
      </c>
      <c r="K430" s="130" t="s">
        <v>909</v>
      </c>
      <c r="M430" s="108"/>
      <c r="N430" s="109"/>
      <c r="O430" s="109"/>
    </row>
    <row r="431" spans="1:15" ht="17.25" thickBot="1">
      <c r="A431" s="121"/>
      <c r="B431" s="147">
        <v>225</v>
      </c>
      <c r="C431" s="123" t="s">
        <v>1042</v>
      </c>
      <c r="D431" s="132" t="s">
        <v>151</v>
      </c>
      <c r="E431" s="125" t="s">
        <v>108</v>
      </c>
      <c r="F431" s="217" t="s">
        <v>182</v>
      </c>
      <c r="G431" s="136" t="s">
        <v>207</v>
      </c>
      <c r="H431" s="188"/>
      <c r="I431" s="128"/>
      <c r="J431" s="129" t="s">
        <v>199</v>
      </c>
      <c r="K431" s="130" t="s">
        <v>115</v>
      </c>
      <c r="M431" s="108"/>
      <c r="N431" s="109"/>
      <c r="O431" s="109"/>
    </row>
    <row r="432" spans="1:15" ht="16.5">
      <c r="A432" s="435" t="s">
        <v>1046</v>
      </c>
      <c r="B432" s="436"/>
      <c r="C432" s="436"/>
      <c r="D432" s="436"/>
      <c r="E432" s="436"/>
      <c r="F432" s="436"/>
      <c r="G432" s="436"/>
      <c r="H432" s="436"/>
      <c r="I432" s="436"/>
      <c r="J432" s="436"/>
      <c r="K432" s="437"/>
      <c r="M432" s="108"/>
      <c r="N432" s="109"/>
      <c r="O432" s="109"/>
    </row>
    <row r="433" spans="1:15" ht="16.5">
      <c r="A433" s="432" t="s">
        <v>983</v>
      </c>
      <c r="B433" s="433"/>
      <c r="C433" s="433"/>
      <c r="D433" s="433"/>
      <c r="E433" s="433"/>
      <c r="F433" s="433"/>
      <c r="G433" s="433"/>
      <c r="H433" s="433"/>
      <c r="I433" s="433"/>
      <c r="J433" s="433"/>
      <c r="K433" s="434"/>
      <c r="M433" s="108"/>
      <c r="N433" s="109"/>
      <c r="O433" s="109"/>
    </row>
    <row r="434" spans="1:11" ht="16.5">
      <c r="A434" s="97">
        <v>1</v>
      </c>
      <c r="B434" s="98">
        <v>16</v>
      </c>
      <c r="C434" s="99" t="s">
        <v>953</v>
      </c>
      <c r="D434" s="100">
        <v>35330</v>
      </c>
      <c r="E434" s="101" t="s">
        <v>108</v>
      </c>
      <c r="F434" s="173" t="s">
        <v>122</v>
      </c>
      <c r="G434" s="103" t="s">
        <v>1047</v>
      </c>
      <c r="H434" s="187"/>
      <c r="I434" s="128"/>
      <c r="J434" s="105">
        <v>27</v>
      </c>
      <c r="K434" s="106" t="s">
        <v>593</v>
      </c>
    </row>
    <row r="435" spans="1:11" ht="16.5">
      <c r="A435" s="97">
        <v>2</v>
      </c>
      <c r="B435" s="98">
        <v>818</v>
      </c>
      <c r="C435" s="99" t="s">
        <v>1016</v>
      </c>
      <c r="D435" s="100">
        <v>35211</v>
      </c>
      <c r="E435" s="101" t="s">
        <v>177</v>
      </c>
      <c r="F435" s="173" t="s">
        <v>260</v>
      </c>
      <c r="G435" s="103" t="s">
        <v>1048</v>
      </c>
      <c r="H435" s="187"/>
      <c r="I435" s="128"/>
      <c r="J435" s="105">
        <v>24</v>
      </c>
      <c r="K435" s="106" t="s">
        <v>897</v>
      </c>
    </row>
  </sheetData>
  <sheetProtection/>
  <mergeCells count="85">
    <mergeCell ref="A14:K14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6:K6"/>
    <mergeCell ref="A7:K7"/>
    <mergeCell ref="A137:K137"/>
    <mergeCell ref="A15:K15"/>
    <mergeCell ref="A45:K45"/>
    <mergeCell ref="A46:K46"/>
    <mergeCell ref="A57:K57"/>
    <mergeCell ref="A58:K58"/>
    <mergeCell ref="A88:K88"/>
    <mergeCell ref="A89:K89"/>
    <mergeCell ref="A98:K98"/>
    <mergeCell ref="A99:K99"/>
    <mergeCell ref="A125:K125"/>
    <mergeCell ref="A126:K126"/>
    <mergeCell ref="A233:K233"/>
    <mergeCell ref="A138:K138"/>
    <mergeCell ref="A163:K163"/>
    <mergeCell ref="A164:K164"/>
    <mergeCell ref="A170:K170"/>
    <mergeCell ref="A171:K171"/>
    <mergeCell ref="A200:K200"/>
    <mergeCell ref="A201:K201"/>
    <mergeCell ref="A205:K205"/>
    <mergeCell ref="A206:K206"/>
    <mergeCell ref="A225:K225"/>
    <mergeCell ref="A226:K226"/>
    <mergeCell ref="A280:K280"/>
    <mergeCell ref="A234:K234"/>
    <mergeCell ref="A241:K241"/>
    <mergeCell ref="A242:K242"/>
    <mergeCell ref="A244:K244"/>
    <mergeCell ref="A245:K245"/>
    <mergeCell ref="A260:K260"/>
    <mergeCell ref="A261:K261"/>
    <mergeCell ref="A267:K267"/>
    <mergeCell ref="A268:K268"/>
    <mergeCell ref="A276:K276"/>
    <mergeCell ref="A277:K277"/>
    <mergeCell ref="A352:K352"/>
    <mergeCell ref="A281:K281"/>
    <mergeCell ref="A288:K288"/>
    <mergeCell ref="A289:K289"/>
    <mergeCell ref="A291:K291"/>
    <mergeCell ref="A292:K292"/>
    <mergeCell ref="A313:K313"/>
    <mergeCell ref="A314:K314"/>
    <mergeCell ref="A330:K330"/>
    <mergeCell ref="A331:K331"/>
    <mergeCell ref="A334:K334"/>
    <mergeCell ref="A335:K335"/>
    <mergeCell ref="A413:K413"/>
    <mergeCell ref="A353:K353"/>
    <mergeCell ref="A370:K370"/>
    <mergeCell ref="A371:K371"/>
    <mergeCell ref="A374:K374"/>
    <mergeCell ref="A375:K375"/>
    <mergeCell ref="A392:K392"/>
    <mergeCell ref="A393:K393"/>
    <mergeCell ref="A401:K401"/>
    <mergeCell ref="A402:K402"/>
    <mergeCell ref="A407:K407"/>
    <mergeCell ref="A408:K408"/>
    <mergeCell ref="A428:K428"/>
    <mergeCell ref="A432:K432"/>
    <mergeCell ref="A433:K433"/>
    <mergeCell ref="A414:K414"/>
    <mergeCell ref="A416:K416"/>
    <mergeCell ref="A417:K417"/>
    <mergeCell ref="A424:K424"/>
    <mergeCell ref="A425:K425"/>
    <mergeCell ref="A427:K427"/>
  </mergeCells>
  <conditionalFormatting sqref="I434:I435 G434:G435 I429:I431 G426 I426 I418:I423 G418:G423 G415 I415 G429:G430 I371:I412 G352:G367 G369 G392:G398 G400:G412 G293:G312 I290 G244:G287 I293:I369 I202:I287 I139:I199 I127:I136 G56 I8:I13 I16:I44 I47:I56 I59:I124">
    <cfRule type="cellIs" priority="1" dxfId="1" operator="equal">
      <formula>0</formula>
    </cfRule>
  </conditionalFormatting>
  <printOptions horizontalCentered="1"/>
  <pageMargins left="0" right="0" top="0.35433070866141736" bottom="0.1968503937007874" header="0.31496062992125984" footer="0.11811023622047245"/>
  <pageSetup horizontalDpi="600" verticalDpi="600" orientation="portrait" paperSize="9" scale="73" r:id="rId1"/>
  <rowBreaks count="8" manualBreakCount="8">
    <brk id="56" max="10" man="1"/>
    <brk id="97" max="10" man="1"/>
    <brk id="124" max="10" man="1"/>
    <brk id="162" max="10" man="1"/>
    <brk id="224" max="10" man="1"/>
    <brk id="240" max="10" man="1"/>
    <brk id="287" max="10" man="1"/>
    <brk id="36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R59"/>
  <sheetViews>
    <sheetView view="pageBreakPreview" zoomScale="70" zoomScaleSheetLayoutView="70" zoomScalePageLayoutView="0" workbookViewId="0" topLeftCell="A1">
      <selection activeCell="V55" sqref="V55"/>
    </sheetView>
  </sheetViews>
  <sheetFormatPr defaultColWidth="9.140625" defaultRowHeight="15"/>
  <cols>
    <col min="1" max="1" width="16.7109375" style="265" customWidth="1"/>
    <col min="2" max="2" width="4.00390625" style="266" customWidth="1"/>
    <col min="3" max="3" width="4.00390625" style="267" bestFit="1" customWidth="1"/>
    <col min="4" max="4" width="4.00390625" style="266" customWidth="1"/>
    <col min="5" max="5" width="4.00390625" style="267" bestFit="1" customWidth="1"/>
    <col min="6" max="6" width="3.8515625" style="266" customWidth="1"/>
    <col min="7" max="7" width="4.00390625" style="267" bestFit="1" customWidth="1"/>
    <col min="8" max="8" width="4.00390625" style="266" customWidth="1"/>
    <col min="9" max="9" width="4.00390625" style="267" customWidth="1"/>
    <col min="10" max="10" width="4.00390625" style="266" customWidth="1"/>
    <col min="11" max="11" width="4.140625" style="267" customWidth="1"/>
    <col min="12" max="12" width="4.140625" style="266" customWidth="1"/>
    <col min="13" max="13" width="4.140625" style="267" customWidth="1"/>
    <col min="14" max="14" width="4.140625" style="266" customWidth="1"/>
    <col min="15" max="15" width="4.140625" style="267" customWidth="1"/>
    <col min="16" max="16" width="4.140625" style="266" customWidth="1"/>
    <col min="17" max="17" width="4.140625" style="267" customWidth="1"/>
    <col min="18" max="18" width="4.140625" style="266" customWidth="1"/>
    <col min="19" max="19" width="4.140625" style="267" customWidth="1"/>
    <col min="20" max="20" width="4.140625" style="266" customWidth="1"/>
    <col min="21" max="21" width="4.140625" style="267" customWidth="1"/>
    <col min="22" max="22" width="4.140625" style="266" customWidth="1"/>
    <col min="23" max="23" width="4.140625" style="267" customWidth="1"/>
    <col min="24" max="24" width="4.140625" style="266" customWidth="1"/>
    <col min="25" max="25" width="4.140625" style="268" customWidth="1"/>
    <col min="26" max="26" width="4.140625" style="266" customWidth="1"/>
    <col min="27" max="27" width="4.140625" style="267" customWidth="1"/>
    <col min="28" max="28" width="4.140625" style="266" customWidth="1"/>
    <col min="29" max="29" width="4.140625" style="268" customWidth="1"/>
    <col min="30" max="30" width="4.140625" style="266" customWidth="1"/>
    <col min="31" max="31" width="4.140625" style="267" customWidth="1"/>
    <col min="32" max="32" width="4.140625" style="266" customWidth="1"/>
    <col min="33" max="33" width="4.28125" style="267" customWidth="1"/>
    <col min="34" max="34" width="4.140625" style="266" customWidth="1"/>
    <col min="35" max="35" width="4.140625" style="267" customWidth="1"/>
    <col min="36" max="36" width="4.140625" style="266" customWidth="1"/>
    <col min="37" max="37" width="4.140625" style="267" customWidth="1"/>
    <col min="38" max="38" width="4.140625" style="266" customWidth="1"/>
    <col min="39" max="39" width="4.140625" style="267" customWidth="1"/>
    <col min="40" max="40" width="4.140625" style="266" customWidth="1"/>
    <col min="41" max="41" width="4.140625" style="267" customWidth="1"/>
    <col min="42" max="43" width="4.140625" style="5" customWidth="1"/>
    <col min="44" max="44" width="5.8515625" style="5" customWidth="1"/>
    <col min="45" max="16384" width="9.140625" style="5" customWidth="1"/>
  </cols>
  <sheetData>
    <row r="1" spans="1:42" ht="28.5" customHeight="1">
      <c r="A1" s="519" t="s">
        <v>1049</v>
      </c>
      <c r="B1" s="221" t="s">
        <v>1050</v>
      </c>
      <c r="C1" s="222" t="s">
        <v>1051</v>
      </c>
      <c r="D1" s="221" t="s">
        <v>1050</v>
      </c>
      <c r="E1" s="222" t="s">
        <v>1051</v>
      </c>
      <c r="F1" s="221" t="s">
        <v>1050</v>
      </c>
      <c r="G1" s="222" t="s">
        <v>1051</v>
      </c>
      <c r="H1" s="221" t="s">
        <v>1050</v>
      </c>
      <c r="I1" s="222" t="s">
        <v>1051</v>
      </c>
      <c r="J1" s="221" t="s">
        <v>1050</v>
      </c>
      <c r="K1" s="222" t="s">
        <v>1051</v>
      </c>
      <c r="L1" s="221" t="s">
        <v>1050</v>
      </c>
      <c r="M1" s="222" t="s">
        <v>1051</v>
      </c>
      <c r="N1" s="221" t="s">
        <v>1050</v>
      </c>
      <c r="O1" s="222" t="s">
        <v>1051</v>
      </c>
      <c r="P1" s="221" t="s">
        <v>1050</v>
      </c>
      <c r="Q1" s="222" t="s">
        <v>1051</v>
      </c>
      <c r="R1" s="221" t="s">
        <v>1050</v>
      </c>
      <c r="S1" s="222" t="s">
        <v>1051</v>
      </c>
      <c r="T1" s="221" t="s">
        <v>1050</v>
      </c>
      <c r="U1" s="222" t="s">
        <v>1051</v>
      </c>
      <c r="V1" s="221" t="s">
        <v>1050</v>
      </c>
      <c r="W1" s="222" t="s">
        <v>1051</v>
      </c>
      <c r="X1" s="221" t="s">
        <v>1050</v>
      </c>
      <c r="Y1" s="223" t="s">
        <v>1051</v>
      </c>
      <c r="Z1" s="221" t="s">
        <v>1050</v>
      </c>
      <c r="AA1" s="222" t="s">
        <v>1051</v>
      </c>
      <c r="AB1" s="221" t="s">
        <v>1050</v>
      </c>
      <c r="AC1" s="223" t="s">
        <v>1051</v>
      </c>
      <c r="AD1" s="221" t="s">
        <v>1050</v>
      </c>
      <c r="AE1" s="222" t="s">
        <v>1051</v>
      </c>
      <c r="AF1" s="221" t="s">
        <v>1050</v>
      </c>
      <c r="AG1" s="222" t="s">
        <v>1051</v>
      </c>
      <c r="AH1" s="224" t="s">
        <v>1050</v>
      </c>
      <c r="AI1" s="222" t="s">
        <v>1051</v>
      </c>
      <c r="AJ1" s="221" t="s">
        <v>1050</v>
      </c>
      <c r="AK1" s="222" t="s">
        <v>1051</v>
      </c>
      <c r="AL1" s="224" t="s">
        <v>1050</v>
      </c>
      <c r="AM1" s="225" t="s">
        <v>1051</v>
      </c>
      <c r="AN1" s="224" t="s">
        <v>1050</v>
      </c>
      <c r="AO1" s="225" t="s">
        <v>1051</v>
      </c>
      <c r="AP1" s="226"/>
    </row>
    <row r="2" spans="1:44" ht="57" thickBot="1">
      <c r="A2" s="520"/>
      <c r="B2" s="227" t="s">
        <v>1052</v>
      </c>
      <c r="C2" s="228" t="s">
        <v>1052</v>
      </c>
      <c r="D2" s="229" t="s">
        <v>1053</v>
      </c>
      <c r="E2" s="228" t="s">
        <v>1053</v>
      </c>
      <c r="F2" s="229" t="s">
        <v>698</v>
      </c>
      <c r="G2" s="228" t="s">
        <v>698</v>
      </c>
      <c r="H2" s="229" t="s">
        <v>1054</v>
      </c>
      <c r="I2" s="228" t="s">
        <v>1054</v>
      </c>
      <c r="J2" s="229" t="s">
        <v>834</v>
      </c>
      <c r="K2" s="228" t="s">
        <v>1036</v>
      </c>
      <c r="L2" s="229" t="s">
        <v>1055</v>
      </c>
      <c r="M2" s="228" t="s">
        <v>1055</v>
      </c>
      <c r="N2" s="229" t="s">
        <v>483</v>
      </c>
      <c r="O2" s="228" t="s">
        <v>483</v>
      </c>
      <c r="P2" s="229" t="s">
        <v>1056</v>
      </c>
      <c r="Q2" s="228" t="s">
        <v>1056</v>
      </c>
      <c r="R2" s="229" t="s">
        <v>577</v>
      </c>
      <c r="S2" s="228" t="s">
        <v>577</v>
      </c>
      <c r="T2" s="229" t="s">
        <v>856</v>
      </c>
      <c r="U2" s="228" t="s">
        <v>856</v>
      </c>
      <c r="V2" s="227" t="s">
        <v>1057</v>
      </c>
      <c r="W2" s="228" t="s">
        <v>1057</v>
      </c>
      <c r="X2" s="229" t="s">
        <v>845</v>
      </c>
      <c r="Y2" s="230" t="s">
        <v>845</v>
      </c>
      <c r="Z2" s="229" t="s">
        <v>1058</v>
      </c>
      <c r="AA2" s="228" t="s">
        <v>1058</v>
      </c>
      <c r="AB2" s="229" t="s">
        <v>1059</v>
      </c>
      <c r="AC2" s="230" t="s">
        <v>1059</v>
      </c>
      <c r="AD2" s="229" t="s">
        <v>616</v>
      </c>
      <c r="AE2" s="228" t="s">
        <v>616</v>
      </c>
      <c r="AF2" s="229" t="s">
        <v>1060</v>
      </c>
      <c r="AG2" s="228" t="s">
        <v>1060</v>
      </c>
      <c r="AH2" s="231" t="s">
        <v>769</v>
      </c>
      <c r="AI2" s="228" t="s">
        <v>769</v>
      </c>
      <c r="AJ2" s="229" t="s">
        <v>546</v>
      </c>
      <c r="AK2" s="228" t="s">
        <v>546</v>
      </c>
      <c r="AL2" s="231" t="s">
        <v>1061</v>
      </c>
      <c r="AM2" s="228" t="s">
        <v>1061</v>
      </c>
      <c r="AN2" s="231" t="s">
        <v>1062</v>
      </c>
      <c r="AO2" s="228" t="s">
        <v>1063</v>
      </c>
      <c r="AP2" s="232" t="s">
        <v>1064</v>
      </c>
      <c r="AQ2" s="233" t="s">
        <v>1065</v>
      </c>
      <c r="AR2" s="234" t="s">
        <v>2</v>
      </c>
    </row>
    <row r="3" spans="1:44" ht="15" customHeight="1">
      <c r="A3" s="521" t="s">
        <v>1066</v>
      </c>
      <c r="B3" s="235"/>
      <c r="C3" s="236"/>
      <c r="D3" s="237"/>
      <c r="E3" s="238">
        <v>27</v>
      </c>
      <c r="F3" s="237">
        <v>24</v>
      </c>
      <c r="G3" s="238"/>
      <c r="H3" s="237"/>
      <c r="I3" s="238">
        <v>27</v>
      </c>
      <c r="J3" s="237">
        <v>27</v>
      </c>
      <c r="K3" s="238"/>
      <c r="L3" s="237"/>
      <c r="M3" s="239">
        <v>10</v>
      </c>
      <c r="N3" s="237">
        <v>21</v>
      </c>
      <c r="O3" s="238">
        <v>27</v>
      </c>
      <c r="P3" s="237"/>
      <c r="Q3" s="238">
        <v>18</v>
      </c>
      <c r="R3" s="237">
        <v>27</v>
      </c>
      <c r="S3" s="239">
        <v>16</v>
      </c>
      <c r="T3" s="237"/>
      <c r="U3" s="238">
        <v>27</v>
      </c>
      <c r="V3" s="235"/>
      <c r="W3" s="236"/>
      <c r="X3" s="237">
        <v>27</v>
      </c>
      <c r="Y3" s="238"/>
      <c r="Z3" s="237">
        <v>21</v>
      </c>
      <c r="AA3" s="238">
        <v>16</v>
      </c>
      <c r="AB3" s="237">
        <v>27</v>
      </c>
      <c r="AC3" s="238"/>
      <c r="AD3" s="237">
        <v>27</v>
      </c>
      <c r="AE3" s="239">
        <v>14</v>
      </c>
      <c r="AF3" s="237"/>
      <c r="AG3" s="238"/>
      <c r="AH3" s="239">
        <v>16</v>
      </c>
      <c r="AI3" s="238"/>
      <c r="AJ3" s="237">
        <v>24</v>
      </c>
      <c r="AK3" s="238">
        <v>27</v>
      </c>
      <c r="AL3" s="240"/>
      <c r="AM3" s="238"/>
      <c r="AN3" s="240">
        <v>27</v>
      </c>
      <c r="AO3" s="238">
        <v>27</v>
      </c>
      <c r="AP3" s="241">
        <v>628</v>
      </c>
      <c r="AQ3" s="497">
        <f>COUNT(B3:AO5)</f>
        <v>31</v>
      </c>
      <c r="AR3" s="498">
        <f>RANK(AP3,$AP$3:$AP$59)</f>
        <v>1</v>
      </c>
    </row>
    <row r="4" spans="1:44" ht="15" customHeight="1">
      <c r="A4" s="522"/>
      <c r="B4" s="242"/>
      <c r="C4" s="243"/>
      <c r="D4" s="244"/>
      <c r="E4" s="245">
        <v>24</v>
      </c>
      <c r="F4" s="244"/>
      <c r="G4" s="245"/>
      <c r="H4" s="244"/>
      <c r="I4" s="245"/>
      <c r="J4" s="244"/>
      <c r="K4" s="245"/>
      <c r="L4" s="244"/>
      <c r="M4" s="245"/>
      <c r="N4" s="244"/>
      <c r="O4" s="245">
        <v>24</v>
      </c>
      <c r="P4" s="244"/>
      <c r="Q4" s="245"/>
      <c r="R4" s="244">
        <v>24</v>
      </c>
      <c r="S4" s="245"/>
      <c r="T4" s="244"/>
      <c r="U4" s="245"/>
      <c r="V4" s="242"/>
      <c r="W4" s="243"/>
      <c r="X4" s="244">
        <v>21</v>
      </c>
      <c r="Y4" s="245"/>
      <c r="Z4" s="244"/>
      <c r="AA4" s="245"/>
      <c r="AB4" s="244"/>
      <c r="AC4" s="245"/>
      <c r="AD4" s="244">
        <v>24</v>
      </c>
      <c r="AE4" s="245"/>
      <c r="AF4" s="244"/>
      <c r="AG4" s="245"/>
      <c r="AH4" s="246"/>
      <c r="AI4" s="245"/>
      <c r="AJ4" s="244">
        <v>21</v>
      </c>
      <c r="AK4" s="245">
        <v>21</v>
      </c>
      <c r="AL4" s="246"/>
      <c r="AM4" s="245"/>
      <c r="AN4" s="246"/>
      <c r="AO4" s="245"/>
      <c r="AP4" s="247"/>
      <c r="AQ4" s="497"/>
      <c r="AR4" s="498" t="e">
        <f>RANK(BD4,$Y$5:$Y$26)</f>
        <v>#N/A</v>
      </c>
    </row>
    <row r="5" spans="1:44" ht="15" customHeight="1" thickBot="1">
      <c r="A5" s="523"/>
      <c r="B5" s="248"/>
      <c r="C5" s="249"/>
      <c r="D5" s="250"/>
      <c r="E5" s="251"/>
      <c r="F5" s="250"/>
      <c r="G5" s="251"/>
      <c r="H5" s="250"/>
      <c r="I5" s="251"/>
      <c r="J5" s="250"/>
      <c r="K5" s="251"/>
      <c r="L5" s="250"/>
      <c r="M5" s="251"/>
      <c r="N5" s="250"/>
      <c r="O5" s="251"/>
      <c r="P5" s="250"/>
      <c r="Q5" s="251"/>
      <c r="R5" s="250">
        <v>21</v>
      </c>
      <c r="S5" s="251"/>
      <c r="T5" s="250"/>
      <c r="U5" s="251"/>
      <c r="V5" s="248"/>
      <c r="W5" s="249"/>
      <c r="X5" s="250"/>
      <c r="Y5" s="251"/>
      <c r="Z5" s="250"/>
      <c r="AA5" s="251"/>
      <c r="AB5" s="250"/>
      <c r="AC5" s="251"/>
      <c r="AD5" s="250"/>
      <c r="AE5" s="251"/>
      <c r="AF5" s="250"/>
      <c r="AG5" s="251"/>
      <c r="AH5" s="252"/>
      <c r="AI5" s="251"/>
      <c r="AJ5" s="250"/>
      <c r="AK5" s="253">
        <v>14</v>
      </c>
      <c r="AL5" s="252"/>
      <c r="AM5" s="251"/>
      <c r="AN5" s="252"/>
      <c r="AO5" s="251"/>
      <c r="AP5" s="254"/>
      <c r="AQ5" s="497"/>
      <c r="AR5" s="498" t="e">
        <f>RANK(BD5,$Y$5:$Y$26)</f>
        <v>#N/A</v>
      </c>
    </row>
    <row r="6" spans="1:44" ht="15" customHeight="1">
      <c r="A6" s="508" t="s">
        <v>1067</v>
      </c>
      <c r="B6" s="235"/>
      <c r="C6" s="236">
        <v>16</v>
      </c>
      <c r="D6" s="237">
        <v>27</v>
      </c>
      <c r="E6" s="238"/>
      <c r="F6" s="237"/>
      <c r="G6" s="238"/>
      <c r="H6" s="237">
        <v>27</v>
      </c>
      <c r="I6" s="238"/>
      <c r="J6" s="237">
        <v>21</v>
      </c>
      <c r="K6" s="238">
        <v>24</v>
      </c>
      <c r="L6" s="237">
        <v>1</v>
      </c>
      <c r="M6" s="238"/>
      <c r="N6" s="237">
        <v>24</v>
      </c>
      <c r="O6" s="238"/>
      <c r="P6" s="237">
        <v>1</v>
      </c>
      <c r="Q6" s="238"/>
      <c r="R6" s="237"/>
      <c r="S6" s="238">
        <v>27</v>
      </c>
      <c r="T6" s="237"/>
      <c r="U6" s="238"/>
      <c r="V6" s="235"/>
      <c r="W6" s="236"/>
      <c r="X6" s="237"/>
      <c r="Y6" s="238">
        <v>27</v>
      </c>
      <c r="Z6" s="237">
        <v>27</v>
      </c>
      <c r="AA6" s="238">
        <v>18</v>
      </c>
      <c r="AB6" s="237"/>
      <c r="AC6" s="238"/>
      <c r="AD6" s="237"/>
      <c r="AE6" s="238"/>
      <c r="AF6" s="237">
        <v>1</v>
      </c>
      <c r="AG6" s="238"/>
      <c r="AH6" s="240"/>
      <c r="AI6" s="238"/>
      <c r="AJ6" s="237"/>
      <c r="AK6" s="238">
        <v>24</v>
      </c>
      <c r="AL6" s="240"/>
      <c r="AM6" s="238"/>
      <c r="AN6" s="240"/>
      <c r="AO6" s="238"/>
      <c r="AP6" s="241">
        <f>SUM(B6:AO8)</f>
        <v>332</v>
      </c>
      <c r="AQ6" s="497">
        <f>COUNT(B6:AO8)</f>
        <v>22</v>
      </c>
      <c r="AR6" s="498">
        <f>RANK(AP6,$AP$3:$AP$59)</f>
        <v>8</v>
      </c>
    </row>
    <row r="7" spans="1:44" ht="15" customHeight="1">
      <c r="A7" s="506"/>
      <c r="B7" s="242"/>
      <c r="C7" s="243"/>
      <c r="D7" s="244">
        <v>18</v>
      </c>
      <c r="E7" s="245"/>
      <c r="F7" s="244"/>
      <c r="G7" s="245"/>
      <c r="H7" s="244">
        <v>8</v>
      </c>
      <c r="I7" s="245"/>
      <c r="J7" s="244">
        <v>18</v>
      </c>
      <c r="K7" s="245"/>
      <c r="L7" s="244">
        <v>1</v>
      </c>
      <c r="M7" s="245"/>
      <c r="N7" s="244"/>
      <c r="O7" s="245"/>
      <c r="P7" s="244">
        <v>1</v>
      </c>
      <c r="Q7" s="245"/>
      <c r="R7" s="244"/>
      <c r="S7" s="245"/>
      <c r="T7" s="244"/>
      <c r="U7" s="245"/>
      <c r="V7" s="242"/>
      <c r="W7" s="243"/>
      <c r="X7" s="244"/>
      <c r="Y7" s="245"/>
      <c r="Z7" s="244">
        <v>18</v>
      </c>
      <c r="AA7" s="245"/>
      <c r="AB7" s="244"/>
      <c r="AC7" s="245"/>
      <c r="AD7" s="244"/>
      <c r="AE7" s="245"/>
      <c r="AF7" s="244">
        <v>1</v>
      </c>
      <c r="AG7" s="245"/>
      <c r="AH7" s="246"/>
      <c r="AI7" s="245"/>
      <c r="AJ7" s="244"/>
      <c r="AK7" s="245"/>
      <c r="AL7" s="246"/>
      <c r="AM7" s="245"/>
      <c r="AN7" s="246"/>
      <c r="AO7" s="245"/>
      <c r="AP7" s="247"/>
      <c r="AQ7" s="497"/>
      <c r="AR7" s="498" t="e">
        <f>RANK(BD7,$Y$5:$Y$26)</f>
        <v>#N/A</v>
      </c>
    </row>
    <row r="8" spans="1:44" ht="15" customHeight="1" thickBot="1">
      <c r="A8" s="506"/>
      <c r="B8" s="255"/>
      <c r="C8" s="256"/>
      <c r="D8" s="257"/>
      <c r="E8" s="258"/>
      <c r="F8" s="257"/>
      <c r="G8" s="258"/>
      <c r="H8" s="257">
        <v>2</v>
      </c>
      <c r="I8" s="258"/>
      <c r="J8" s="257"/>
      <c r="K8" s="258"/>
      <c r="L8" s="257"/>
      <c r="M8" s="258"/>
      <c r="N8" s="257"/>
      <c r="O8" s="258"/>
      <c r="P8" s="257"/>
      <c r="Q8" s="258"/>
      <c r="R8" s="257"/>
      <c r="S8" s="258"/>
      <c r="T8" s="257"/>
      <c r="U8" s="258"/>
      <c r="V8" s="255"/>
      <c r="W8" s="256"/>
      <c r="X8" s="257"/>
      <c r="Y8" s="258"/>
      <c r="Z8" s="257"/>
      <c r="AA8" s="258"/>
      <c r="AB8" s="257"/>
      <c r="AC8" s="258"/>
      <c r="AD8" s="257"/>
      <c r="AE8" s="258"/>
      <c r="AF8" s="257"/>
      <c r="AG8" s="258"/>
      <c r="AH8" s="259"/>
      <c r="AI8" s="258"/>
      <c r="AJ8" s="257"/>
      <c r="AK8" s="258"/>
      <c r="AL8" s="259"/>
      <c r="AM8" s="258"/>
      <c r="AN8" s="259"/>
      <c r="AO8" s="258"/>
      <c r="AP8" s="254"/>
      <c r="AQ8" s="497"/>
      <c r="AR8" s="498" t="e">
        <f>RANK(BD8,$Y$5:$Y$26)</f>
        <v>#N/A</v>
      </c>
    </row>
    <row r="9" spans="1:44" ht="15" customHeight="1">
      <c r="A9" s="517" t="s">
        <v>1068</v>
      </c>
      <c r="B9" s="235"/>
      <c r="C9" s="236"/>
      <c r="D9" s="237"/>
      <c r="E9" s="238"/>
      <c r="F9" s="237"/>
      <c r="G9" s="238"/>
      <c r="H9" s="237"/>
      <c r="I9" s="238"/>
      <c r="J9" s="237"/>
      <c r="K9" s="238"/>
      <c r="L9" s="237"/>
      <c r="M9" s="238"/>
      <c r="N9" s="237"/>
      <c r="O9" s="238"/>
      <c r="P9" s="237"/>
      <c r="Q9" s="238"/>
      <c r="R9" s="237"/>
      <c r="S9" s="238"/>
      <c r="T9" s="237"/>
      <c r="U9" s="238"/>
      <c r="V9" s="235"/>
      <c r="W9" s="236"/>
      <c r="X9" s="237"/>
      <c r="Y9" s="238"/>
      <c r="Z9" s="237"/>
      <c r="AA9" s="238"/>
      <c r="AB9" s="237"/>
      <c r="AC9" s="238"/>
      <c r="AD9" s="237"/>
      <c r="AE9" s="238"/>
      <c r="AF9" s="237"/>
      <c r="AG9" s="238"/>
      <c r="AH9" s="240"/>
      <c r="AI9" s="238"/>
      <c r="AJ9" s="237"/>
      <c r="AK9" s="238"/>
      <c r="AL9" s="240"/>
      <c r="AM9" s="238"/>
      <c r="AN9" s="240"/>
      <c r="AO9" s="238"/>
      <c r="AP9" s="241">
        <f>SUM(B9:AO11)</f>
        <v>0</v>
      </c>
      <c r="AQ9" s="497">
        <f>COUNT(B9:AO11)</f>
        <v>0</v>
      </c>
      <c r="AR9" s="498">
        <f>RANK(AP9,$AP$3:$AP$59)</f>
        <v>19</v>
      </c>
    </row>
    <row r="10" spans="1:44" ht="15" customHeight="1">
      <c r="A10" s="516"/>
      <c r="B10" s="242"/>
      <c r="C10" s="243"/>
      <c r="D10" s="244"/>
      <c r="E10" s="245"/>
      <c r="F10" s="244"/>
      <c r="G10" s="245"/>
      <c r="H10" s="244"/>
      <c r="I10" s="245"/>
      <c r="J10" s="244"/>
      <c r="K10" s="245"/>
      <c r="L10" s="244"/>
      <c r="M10" s="245"/>
      <c r="N10" s="244"/>
      <c r="O10" s="245"/>
      <c r="P10" s="244"/>
      <c r="Q10" s="245"/>
      <c r="R10" s="244"/>
      <c r="S10" s="245"/>
      <c r="T10" s="244"/>
      <c r="U10" s="245"/>
      <c r="V10" s="242"/>
      <c r="W10" s="243"/>
      <c r="X10" s="244"/>
      <c r="Y10" s="245"/>
      <c r="Z10" s="244"/>
      <c r="AA10" s="245"/>
      <c r="AB10" s="244"/>
      <c r="AC10" s="245"/>
      <c r="AD10" s="244"/>
      <c r="AE10" s="245"/>
      <c r="AF10" s="244"/>
      <c r="AG10" s="245"/>
      <c r="AH10" s="246"/>
      <c r="AI10" s="245"/>
      <c r="AJ10" s="244"/>
      <c r="AK10" s="245"/>
      <c r="AL10" s="246"/>
      <c r="AM10" s="245"/>
      <c r="AN10" s="246"/>
      <c r="AO10" s="245"/>
      <c r="AP10" s="247"/>
      <c r="AQ10" s="497"/>
      <c r="AR10" s="498" t="e">
        <f>RANK(BD10,$Y$5:$Y$26)</f>
        <v>#N/A</v>
      </c>
    </row>
    <row r="11" spans="1:44" ht="15" customHeight="1" thickBot="1">
      <c r="A11" s="516"/>
      <c r="B11" s="255"/>
      <c r="C11" s="256"/>
      <c r="D11" s="257"/>
      <c r="E11" s="258"/>
      <c r="F11" s="257"/>
      <c r="G11" s="258"/>
      <c r="H11" s="257"/>
      <c r="I11" s="258"/>
      <c r="J11" s="257"/>
      <c r="K11" s="258"/>
      <c r="L11" s="257"/>
      <c r="M11" s="258"/>
      <c r="N11" s="257"/>
      <c r="O11" s="258"/>
      <c r="P11" s="257"/>
      <c r="Q11" s="258"/>
      <c r="R11" s="257"/>
      <c r="S11" s="258"/>
      <c r="T11" s="257"/>
      <c r="U11" s="258"/>
      <c r="V11" s="255"/>
      <c r="W11" s="256"/>
      <c r="X11" s="257"/>
      <c r="Y11" s="258"/>
      <c r="Z11" s="257"/>
      <c r="AA11" s="258"/>
      <c r="AB11" s="257"/>
      <c r="AC11" s="258"/>
      <c r="AD11" s="257"/>
      <c r="AE11" s="258"/>
      <c r="AF11" s="257"/>
      <c r="AG11" s="258"/>
      <c r="AH11" s="259"/>
      <c r="AI11" s="258"/>
      <c r="AJ11" s="257"/>
      <c r="AK11" s="258"/>
      <c r="AL11" s="259"/>
      <c r="AM11" s="258"/>
      <c r="AN11" s="259"/>
      <c r="AO11" s="258"/>
      <c r="AP11" s="254"/>
      <c r="AQ11" s="497"/>
      <c r="AR11" s="498" t="e">
        <f>RANK(BD11,$Y$5:$Y$26)</f>
        <v>#N/A</v>
      </c>
    </row>
    <row r="12" spans="1:44" ht="15" customHeight="1">
      <c r="A12" s="518" t="s">
        <v>1069</v>
      </c>
      <c r="B12" s="235">
        <v>21</v>
      </c>
      <c r="C12" s="236"/>
      <c r="D12" s="237">
        <v>16</v>
      </c>
      <c r="E12" s="238"/>
      <c r="F12" s="237"/>
      <c r="G12" s="238"/>
      <c r="H12" s="237"/>
      <c r="I12" s="238">
        <v>24</v>
      </c>
      <c r="J12" s="237"/>
      <c r="K12" s="238"/>
      <c r="L12" s="237">
        <v>4</v>
      </c>
      <c r="M12" s="238"/>
      <c r="N12" s="237"/>
      <c r="O12" s="238">
        <v>14</v>
      </c>
      <c r="P12" s="237">
        <v>16</v>
      </c>
      <c r="Q12" s="238">
        <v>24</v>
      </c>
      <c r="R12" s="237">
        <v>14</v>
      </c>
      <c r="S12" s="238">
        <v>12</v>
      </c>
      <c r="T12" s="237"/>
      <c r="U12" s="238"/>
      <c r="V12" s="235"/>
      <c r="W12" s="236"/>
      <c r="X12" s="237">
        <v>18</v>
      </c>
      <c r="Y12" s="238"/>
      <c r="Z12" s="237">
        <v>16</v>
      </c>
      <c r="AA12" s="238">
        <v>21</v>
      </c>
      <c r="AB12" s="237"/>
      <c r="AC12" s="238"/>
      <c r="AD12" s="237">
        <v>12</v>
      </c>
      <c r="AE12" s="238">
        <v>8</v>
      </c>
      <c r="AF12" s="237">
        <v>24</v>
      </c>
      <c r="AG12" s="238">
        <v>21</v>
      </c>
      <c r="AH12" s="240"/>
      <c r="AI12" s="238"/>
      <c r="AJ12" s="237">
        <v>4</v>
      </c>
      <c r="AK12" s="238">
        <v>10</v>
      </c>
      <c r="AL12" s="240"/>
      <c r="AM12" s="238"/>
      <c r="AN12" s="240"/>
      <c r="AO12" s="238"/>
      <c r="AP12" s="241">
        <v>318</v>
      </c>
      <c r="AQ12" s="497">
        <f>COUNT(B12:AO14)</f>
        <v>27</v>
      </c>
      <c r="AR12" s="498">
        <f>RANK(AP12,$AP$3:$AP$59)</f>
        <v>9</v>
      </c>
    </row>
    <row r="13" spans="1:44" ht="15" customHeight="1">
      <c r="A13" s="516"/>
      <c r="B13" s="242">
        <v>6</v>
      </c>
      <c r="C13" s="243"/>
      <c r="D13" s="244"/>
      <c r="E13" s="245"/>
      <c r="F13" s="244"/>
      <c r="G13" s="245"/>
      <c r="H13" s="244"/>
      <c r="I13" s="245"/>
      <c r="J13" s="244"/>
      <c r="K13" s="245"/>
      <c r="L13" s="244"/>
      <c r="M13" s="245"/>
      <c r="N13" s="244"/>
      <c r="O13" s="245">
        <v>8</v>
      </c>
      <c r="P13" s="244">
        <v>2</v>
      </c>
      <c r="Q13" s="245"/>
      <c r="R13" s="244">
        <v>10</v>
      </c>
      <c r="S13" s="245">
        <v>2</v>
      </c>
      <c r="T13" s="244"/>
      <c r="U13" s="245"/>
      <c r="V13" s="242"/>
      <c r="W13" s="243"/>
      <c r="X13" s="244"/>
      <c r="Y13" s="245"/>
      <c r="Z13" s="244">
        <v>1</v>
      </c>
      <c r="AA13" s="245">
        <v>10</v>
      </c>
      <c r="AB13" s="244"/>
      <c r="AC13" s="245"/>
      <c r="AD13" s="244"/>
      <c r="AE13" s="260">
        <v>1</v>
      </c>
      <c r="AF13" s="261">
        <v>1</v>
      </c>
      <c r="AG13" s="245"/>
      <c r="AH13" s="246"/>
      <c r="AI13" s="245"/>
      <c r="AJ13" s="244"/>
      <c r="AK13" s="245"/>
      <c r="AL13" s="246"/>
      <c r="AM13" s="245"/>
      <c r="AN13" s="246"/>
      <c r="AO13" s="245"/>
      <c r="AP13" s="247"/>
      <c r="AQ13" s="497"/>
      <c r="AR13" s="498" t="e">
        <f>RANK(BD13,$Y$5:$Y$26)</f>
        <v>#N/A</v>
      </c>
    </row>
    <row r="14" spans="1:44" ht="15" customHeight="1" thickBot="1">
      <c r="A14" s="516"/>
      <c r="B14" s="255"/>
      <c r="C14" s="256"/>
      <c r="D14" s="257"/>
      <c r="E14" s="258"/>
      <c r="F14" s="257"/>
      <c r="G14" s="258"/>
      <c r="H14" s="257"/>
      <c r="I14" s="258"/>
      <c r="J14" s="257"/>
      <c r="K14" s="258"/>
      <c r="L14" s="257"/>
      <c r="M14" s="258"/>
      <c r="N14" s="257"/>
      <c r="O14" s="258"/>
      <c r="P14" s="257"/>
      <c r="Q14" s="258"/>
      <c r="R14" s="257"/>
      <c r="S14" s="258"/>
      <c r="T14" s="257"/>
      <c r="U14" s="258"/>
      <c r="V14" s="255"/>
      <c r="W14" s="256"/>
      <c r="X14" s="257"/>
      <c r="Y14" s="258"/>
      <c r="Z14" s="257"/>
      <c r="AA14" s="258"/>
      <c r="AB14" s="257"/>
      <c r="AC14" s="258"/>
      <c r="AD14" s="257"/>
      <c r="AE14" s="258"/>
      <c r="AF14" s="257"/>
      <c r="AG14" s="258"/>
      <c r="AH14" s="259"/>
      <c r="AI14" s="258"/>
      <c r="AJ14" s="257"/>
      <c r="AK14" s="258"/>
      <c r="AL14" s="259"/>
      <c r="AM14" s="258"/>
      <c r="AN14" s="259"/>
      <c r="AO14" s="258"/>
      <c r="AP14" s="254"/>
      <c r="AQ14" s="497"/>
      <c r="AR14" s="498" t="e">
        <f>RANK(BD14,$Y$5:$Y$26)</f>
        <v>#N/A</v>
      </c>
    </row>
    <row r="15" spans="1:44" ht="15" customHeight="1">
      <c r="A15" s="515" t="s">
        <v>1070</v>
      </c>
      <c r="B15" s="235"/>
      <c r="C15" s="236">
        <v>27</v>
      </c>
      <c r="D15" s="237"/>
      <c r="E15" s="238">
        <v>18</v>
      </c>
      <c r="F15" s="237">
        <v>18</v>
      </c>
      <c r="G15" s="238">
        <v>18</v>
      </c>
      <c r="H15" s="237">
        <v>6</v>
      </c>
      <c r="I15" s="238"/>
      <c r="J15" s="237"/>
      <c r="K15" s="238"/>
      <c r="L15" s="237">
        <v>8</v>
      </c>
      <c r="M15" s="238">
        <v>24</v>
      </c>
      <c r="N15" s="237">
        <v>27</v>
      </c>
      <c r="O15" s="238"/>
      <c r="P15" s="237">
        <v>10</v>
      </c>
      <c r="Q15" s="238">
        <v>27</v>
      </c>
      <c r="R15" s="237"/>
      <c r="S15" s="238"/>
      <c r="T15" s="237"/>
      <c r="U15" s="238"/>
      <c r="V15" s="235"/>
      <c r="W15" s="236"/>
      <c r="X15" s="237"/>
      <c r="Y15" s="238"/>
      <c r="Z15" s="237">
        <v>2</v>
      </c>
      <c r="AA15" s="238">
        <v>24</v>
      </c>
      <c r="AB15" s="237"/>
      <c r="AC15" s="238"/>
      <c r="AD15" s="237">
        <v>21</v>
      </c>
      <c r="AE15" s="238">
        <v>21</v>
      </c>
      <c r="AF15" s="237"/>
      <c r="AG15" s="238">
        <v>27</v>
      </c>
      <c r="AH15" s="240">
        <v>27</v>
      </c>
      <c r="AI15" s="238"/>
      <c r="AJ15" s="237">
        <v>27</v>
      </c>
      <c r="AK15" s="238"/>
      <c r="AL15" s="240"/>
      <c r="AM15" s="238"/>
      <c r="AN15" s="240">
        <v>24</v>
      </c>
      <c r="AO15" s="238"/>
      <c r="AP15" s="241">
        <f>SUM(B15:AO17)</f>
        <v>412</v>
      </c>
      <c r="AQ15" s="497">
        <f>COUNT(B15:AO17)</f>
        <v>23</v>
      </c>
      <c r="AR15" s="498">
        <f>RANK(AP15,$AP$3:$AP$59)</f>
        <v>3</v>
      </c>
    </row>
    <row r="16" spans="1:44" ht="15" customHeight="1">
      <c r="A16" s="516"/>
      <c r="B16" s="242"/>
      <c r="C16" s="243"/>
      <c r="D16" s="244"/>
      <c r="E16" s="245">
        <v>14</v>
      </c>
      <c r="F16" s="244">
        <v>8</v>
      </c>
      <c r="G16" s="245"/>
      <c r="H16" s="244"/>
      <c r="I16" s="245"/>
      <c r="J16" s="244"/>
      <c r="K16" s="245"/>
      <c r="L16" s="244"/>
      <c r="M16" s="245"/>
      <c r="N16" s="244">
        <v>8</v>
      </c>
      <c r="O16" s="245"/>
      <c r="P16" s="244"/>
      <c r="Q16" s="245"/>
      <c r="R16" s="244"/>
      <c r="S16" s="245"/>
      <c r="T16" s="244"/>
      <c r="U16" s="245"/>
      <c r="V16" s="242"/>
      <c r="W16" s="243"/>
      <c r="X16" s="244"/>
      <c r="Y16" s="245"/>
      <c r="Z16" s="244"/>
      <c r="AA16" s="245"/>
      <c r="AB16" s="244"/>
      <c r="AC16" s="245"/>
      <c r="AD16" s="244">
        <v>16</v>
      </c>
      <c r="AE16" s="245"/>
      <c r="AF16" s="244"/>
      <c r="AG16" s="245"/>
      <c r="AH16" s="246"/>
      <c r="AI16" s="245"/>
      <c r="AJ16" s="244"/>
      <c r="AK16" s="245"/>
      <c r="AL16" s="246"/>
      <c r="AM16" s="245"/>
      <c r="AN16" s="246"/>
      <c r="AO16" s="245"/>
      <c r="AP16" s="247"/>
      <c r="AQ16" s="497"/>
      <c r="AR16" s="498" t="e">
        <f>RANK(BD16,$Y$5:$Y$26)</f>
        <v>#N/A</v>
      </c>
    </row>
    <row r="17" spans="1:44" ht="15" customHeight="1" thickBot="1">
      <c r="A17" s="516"/>
      <c r="B17" s="248"/>
      <c r="C17" s="249"/>
      <c r="D17" s="250"/>
      <c r="E17" s="251"/>
      <c r="F17" s="250"/>
      <c r="G17" s="251"/>
      <c r="H17" s="250"/>
      <c r="I17" s="251"/>
      <c r="J17" s="250"/>
      <c r="K17" s="251"/>
      <c r="L17" s="250"/>
      <c r="M17" s="251"/>
      <c r="N17" s="250"/>
      <c r="O17" s="251"/>
      <c r="P17" s="250"/>
      <c r="Q17" s="251"/>
      <c r="R17" s="250"/>
      <c r="S17" s="251"/>
      <c r="T17" s="250"/>
      <c r="U17" s="251"/>
      <c r="V17" s="248"/>
      <c r="W17" s="249"/>
      <c r="X17" s="250"/>
      <c r="Y17" s="251"/>
      <c r="Z17" s="250"/>
      <c r="AA17" s="251"/>
      <c r="AB17" s="250"/>
      <c r="AC17" s="251"/>
      <c r="AD17" s="250">
        <v>10</v>
      </c>
      <c r="AE17" s="251"/>
      <c r="AF17" s="250"/>
      <c r="AG17" s="251"/>
      <c r="AH17" s="252"/>
      <c r="AI17" s="251"/>
      <c r="AJ17" s="250"/>
      <c r="AK17" s="251"/>
      <c r="AL17" s="252"/>
      <c r="AM17" s="251"/>
      <c r="AN17" s="252"/>
      <c r="AO17" s="251"/>
      <c r="AP17" s="254"/>
      <c r="AQ17" s="497"/>
      <c r="AR17" s="498" t="e">
        <f>RANK(BD17,$Y$5:$Y$26)</f>
        <v>#N/A</v>
      </c>
    </row>
    <row r="18" spans="1:44" ht="15" customHeight="1">
      <c r="A18" s="508" t="s">
        <v>1071</v>
      </c>
      <c r="B18" s="235"/>
      <c r="C18" s="236">
        <v>14</v>
      </c>
      <c r="D18" s="237"/>
      <c r="E18" s="238"/>
      <c r="F18" s="237"/>
      <c r="G18" s="238"/>
      <c r="H18" s="237">
        <v>24</v>
      </c>
      <c r="I18" s="238">
        <v>14</v>
      </c>
      <c r="J18" s="237"/>
      <c r="K18" s="238">
        <v>16</v>
      </c>
      <c r="L18" s="237">
        <v>16</v>
      </c>
      <c r="M18" s="238"/>
      <c r="N18" s="237">
        <v>18</v>
      </c>
      <c r="O18" s="238">
        <v>21</v>
      </c>
      <c r="P18" s="262">
        <v>1</v>
      </c>
      <c r="Q18" s="238">
        <v>21</v>
      </c>
      <c r="R18" s="237">
        <v>16</v>
      </c>
      <c r="S18" s="238"/>
      <c r="T18" s="237">
        <v>16</v>
      </c>
      <c r="U18" s="238"/>
      <c r="V18" s="235"/>
      <c r="W18" s="236"/>
      <c r="X18" s="237">
        <v>16</v>
      </c>
      <c r="Y18" s="238"/>
      <c r="Z18" s="237">
        <v>24</v>
      </c>
      <c r="AA18" s="238">
        <v>2</v>
      </c>
      <c r="AB18" s="237"/>
      <c r="AC18" s="238"/>
      <c r="AD18" s="237">
        <v>2</v>
      </c>
      <c r="AE18" s="238"/>
      <c r="AF18" s="237">
        <v>1</v>
      </c>
      <c r="AG18" s="238">
        <v>6</v>
      </c>
      <c r="AH18" s="240"/>
      <c r="AI18" s="238"/>
      <c r="AJ18" s="237">
        <v>14</v>
      </c>
      <c r="AK18" s="238">
        <v>18</v>
      </c>
      <c r="AL18" s="240"/>
      <c r="AM18" s="238"/>
      <c r="AN18" s="240">
        <v>14</v>
      </c>
      <c r="AO18" s="238">
        <v>21</v>
      </c>
      <c r="AP18" s="241">
        <v>333</v>
      </c>
      <c r="AQ18" s="497">
        <f>COUNT(B18:AO20)</f>
        <v>30</v>
      </c>
      <c r="AR18" s="498">
        <f>RANK(AP18,$AP$3:$AP$59)</f>
        <v>7</v>
      </c>
    </row>
    <row r="19" spans="1:44" ht="15" customHeight="1">
      <c r="A19" s="506"/>
      <c r="B19" s="242"/>
      <c r="C19" s="243"/>
      <c r="D19" s="244"/>
      <c r="E19" s="245"/>
      <c r="F19" s="244"/>
      <c r="G19" s="245"/>
      <c r="H19" s="244"/>
      <c r="I19" s="245"/>
      <c r="J19" s="244"/>
      <c r="K19" s="245"/>
      <c r="L19" s="244"/>
      <c r="M19" s="245"/>
      <c r="N19" s="244">
        <v>6</v>
      </c>
      <c r="O19" s="245">
        <v>10</v>
      </c>
      <c r="P19" s="261">
        <v>1</v>
      </c>
      <c r="Q19" s="260">
        <v>1</v>
      </c>
      <c r="R19" s="244"/>
      <c r="S19" s="245"/>
      <c r="T19" s="244"/>
      <c r="U19" s="245"/>
      <c r="V19" s="242"/>
      <c r="W19" s="243"/>
      <c r="X19" s="244"/>
      <c r="Y19" s="245"/>
      <c r="Z19" s="244"/>
      <c r="AA19" s="245"/>
      <c r="AB19" s="244"/>
      <c r="AC19" s="245"/>
      <c r="AD19" s="244"/>
      <c r="AE19" s="245"/>
      <c r="AF19" s="244">
        <v>1</v>
      </c>
      <c r="AG19" s="245">
        <v>4</v>
      </c>
      <c r="AH19" s="246"/>
      <c r="AI19" s="245"/>
      <c r="AJ19" s="244">
        <v>10</v>
      </c>
      <c r="AK19" s="245">
        <v>8</v>
      </c>
      <c r="AL19" s="246"/>
      <c r="AM19" s="245"/>
      <c r="AN19" s="246"/>
      <c r="AO19" s="245"/>
      <c r="AP19" s="247"/>
      <c r="AQ19" s="497"/>
      <c r="AR19" s="498" t="e">
        <f>RANK(BD19,$Y$5:$Y$26)</f>
        <v>#N/A</v>
      </c>
    </row>
    <row r="20" spans="1:44" ht="15" customHeight="1" thickBot="1">
      <c r="A20" s="506"/>
      <c r="B20" s="255"/>
      <c r="C20" s="256"/>
      <c r="D20" s="257"/>
      <c r="E20" s="258"/>
      <c r="F20" s="257"/>
      <c r="G20" s="258"/>
      <c r="H20" s="257"/>
      <c r="I20" s="258"/>
      <c r="J20" s="257"/>
      <c r="K20" s="258"/>
      <c r="L20" s="257"/>
      <c r="M20" s="258"/>
      <c r="N20" s="257"/>
      <c r="O20" s="258"/>
      <c r="P20" s="257"/>
      <c r="Q20" s="258"/>
      <c r="R20" s="257"/>
      <c r="S20" s="258"/>
      <c r="T20" s="257"/>
      <c r="U20" s="258"/>
      <c r="V20" s="255"/>
      <c r="W20" s="256"/>
      <c r="X20" s="257"/>
      <c r="Y20" s="258"/>
      <c r="Z20" s="257"/>
      <c r="AA20" s="258"/>
      <c r="AB20" s="257"/>
      <c r="AC20" s="258"/>
      <c r="AD20" s="257"/>
      <c r="AE20" s="258"/>
      <c r="AF20" s="263">
        <v>1</v>
      </c>
      <c r="AG20" s="258"/>
      <c r="AH20" s="259"/>
      <c r="AI20" s="258"/>
      <c r="AJ20" s="257"/>
      <c r="AK20" s="258"/>
      <c r="AL20" s="259"/>
      <c r="AM20" s="258"/>
      <c r="AN20" s="259"/>
      <c r="AO20" s="258"/>
      <c r="AP20" s="254"/>
      <c r="AQ20" s="497"/>
      <c r="AR20" s="498" t="e">
        <f>RANK(BD20,$Y$5:$Y$26)</f>
        <v>#N/A</v>
      </c>
    </row>
    <row r="21" spans="1:44" ht="15" customHeight="1">
      <c r="A21" s="512" t="s">
        <v>248</v>
      </c>
      <c r="B21" s="235"/>
      <c r="C21" s="236"/>
      <c r="D21" s="237">
        <v>14</v>
      </c>
      <c r="E21" s="238">
        <v>21</v>
      </c>
      <c r="F21" s="237">
        <v>16</v>
      </c>
      <c r="G21" s="238"/>
      <c r="H21" s="237"/>
      <c r="I21" s="238"/>
      <c r="J21" s="237"/>
      <c r="K21" s="238"/>
      <c r="L21" s="237">
        <v>14</v>
      </c>
      <c r="M21" s="238">
        <v>6</v>
      </c>
      <c r="N21" s="237">
        <v>14</v>
      </c>
      <c r="O21" s="238"/>
      <c r="P21" s="237">
        <v>1</v>
      </c>
      <c r="Q21" s="238"/>
      <c r="R21" s="237">
        <v>1</v>
      </c>
      <c r="S21" s="238"/>
      <c r="T21" s="237"/>
      <c r="U21" s="238"/>
      <c r="V21" s="235"/>
      <c r="W21" s="236"/>
      <c r="X21" s="237"/>
      <c r="Y21" s="238"/>
      <c r="Z21" s="237"/>
      <c r="AA21" s="238"/>
      <c r="AB21" s="237"/>
      <c r="AC21" s="238"/>
      <c r="AD21" s="237"/>
      <c r="AE21" s="238"/>
      <c r="AF21" s="237">
        <v>1</v>
      </c>
      <c r="AG21" s="238"/>
      <c r="AH21" s="240">
        <v>24</v>
      </c>
      <c r="AI21" s="238"/>
      <c r="AJ21" s="237">
        <v>1</v>
      </c>
      <c r="AK21" s="238"/>
      <c r="AL21" s="240"/>
      <c r="AM21" s="238"/>
      <c r="AN21" s="240">
        <v>4</v>
      </c>
      <c r="AO21" s="238"/>
      <c r="AP21" s="241">
        <f>SUM(B21:AO23)</f>
        <v>142</v>
      </c>
      <c r="AQ21" s="497">
        <f>COUNT(B21:AO23)</f>
        <v>25</v>
      </c>
      <c r="AR21" s="498">
        <f>RANK(AP21,$AP$3:$AP$59)</f>
        <v>16</v>
      </c>
    </row>
    <row r="22" spans="1:44" ht="15" customHeight="1">
      <c r="A22" s="513"/>
      <c r="B22" s="242"/>
      <c r="C22" s="243"/>
      <c r="D22" s="244">
        <v>12</v>
      </c>
      <c r="E22" s="245"/>
      <c r="F22" s="244">
        <v>1</v>
      </c>
      <c r="G22" s="245"/>
      <c r="H22" s="244"/>
      <c r="I22" s="245"/>
      <c r="J22" s="244"/>
      <c r="K22" s="245"/>
      <c r="L22" s="244">
        <v>1</v>
      </c>
      <c r="M22" s="245">
        <v>2</v>
      </c>
      <c r="N22" s="244">
        <v>1</v>
      </c>
      <c r="O22" s="245"/>
      <c r="P22" s="244">
        <v>1</v>
      </c>
      <c r="Q22" s="245"/>
      <c r="R22" s="244">
        <v>1</v>
      </c>
      <c r="S22" s="245"/>
      <c r="T22" s="244"/>
      <c r="U22" s="245"/>
      <c r="V22" s="242"/>
      <c r="W22" s="243"/>
      <c r="X22" s="244"/>
      <c r="Y22" s="245"/>
      <c r="Z22" s="244"/>
      <c r="AA22" s="245"/>
      <c r="AB22" s="244"/>
      <c r="AC22" s="245"/>
      <c r="AD22" s="244"/>
      <c r="AE22" s="245"/>
      <c r="AF22" s="244">
        <v>1</v>
      </c>
      <c r="AG22" s="245"/>
      <c r="AH22" s="246"/>
      <c r="AI22" s="245"/>
      <c r="AJ22" s="244"/>
      <c r="AK22" s="245"/>
      <c r="AL22" s="246"/>
      <c r="AM22" s="245"/>
      <c r="AN22" s="246"/>
      <c r="AO22" s="245"/>
      <c r="AP22" s="247"/>
      <c r="AQ22" s="497"/>
      <c r="AR22" s="498" t="e">
        <f>RANK(BD22,$Y$5:$Y$26)</f>
        <v>#N/A</v>
      </c>
    </row>
    <row r="23" spans="1:44" ht="15" customHeight="1" thickBot="1">
      <c r="A23" s="514"/>
      <c r="B23" s="255"/>
      <c r="C23" s="256"/>
      <c r="D23" s="257"/>
      <c r="E23" s="258"/>
      <c r="F23" s="257">
        <v>1</v>
      </c>
      <c r="G23" s="258"/>
      <c r="H23" s="257"/>
      <c r="I23" s="258"/>
      <c r="J23" s="257"/>
      <c r="K23" s="258"/>
      <c r="L23" s="257"/>
      <c r="M23" s="258"/>
      <c r="N23" s="257">
        <v>1</v>
      </c>
      <c r="O23" s="258"/>
      <c r="P23" s="257">
        <v>1</v>
      </c>
      <c r="Q23" s="258"/>
      <c r="R23" s="257">
        <v>1</v>
      </c>
      <c r="S23" s="258"/>
      <c r="T23" s="257"/>
      <c r="U23" s="258"/>
      <c r="V23" s="255"/>
      <c r="W23" s="256"/>
      <c r="X23" s="257"/>
      <c r="Y23" s="258"/>
      <c r="Z23" s="257"/>
      <c r="AA23" s="258"/>
      <c r="AB23" s="257"/>
      <c r="AC23" s="258"/>
      <c r="AD23" s="257"/>
      <c r="AE23" s="258"/>
      <c r="AF23" s="257">
        <v>1</v>
      </c>
      <c r="AG23" s="258"/>
      <c r="AH23" s="259"/>
      <c r="AI23" s="258"/>
      <c r="AJ23" s="257"/>
      <c r="AK23" s="258"/>
      <c r="AL23" s="259"/>
      <c r="AM23" s="258"/>
      <c r="AN23" s="259"/>
      <c r="AO23" s="258"/>
      <c r="AP23" s="254"/>
      <c r="AQ23" s="497"/>
      <c r="AR23" s="498" t="e">
        <f>RANK(BD23,$Y$5:$Y$26)</f>
        <v>#N/A</v>
      </c>
    </row>
    <row r="24" spans="1:44" ht="15" customHeight="1">
      <c r="A24" s="506" t="s">
        <v>1072</v>
      </c>
      <c r="B24" s="235">
        <v>1</v>
      </c>
      <c r="C24" s="236"/>
      <c r="D24" s="237">
        <v>24</v>
      </c>
      <c r="E24" s="238"/>
      <c r="F24" s="237">
        <v>12</v>
      </c>
      <c r="G24" s="238">
        <v>27</v>
      </c>
      <c r="H24" s="237">
        <v>4</v>
      </c>
      <c r="I24" s="238"/>
      <c r="J24" s="237">
        <v>16</v>
      </c>
      <c r="K24" s="238"/>
      <c r="L24" s="237">
        <v>12</v>
      </c>
      <c r="M24" s="238"/>
      <c r="N24" s="262">
        <v>1</v>
      </c>
      <c r="O24" s="239">
        <v>1</v>
      </c>
      <c r="P24" s="237"/>
      <c r="Q24" s="238"/>
      <c r="R24" s="237"/>
      <c r="S24" s="238">
        <v>18</v>
      </c>
      <c r="T24" s="237">
        <v>14</v>
      </c>
      <c r="U24" s="238"/>
      <c r="V24" s="235"/>
      <c r="W24" s="236"/>
      <c r="X24" s="237"/>
      <c r="Y24" s="238"/>
      <c r="Z24" s="237"/>
      <c r="AA24" s="238"/>
      <c r="AB24" s="237"/>
      <c r="AC24" s="238"/>
      <c r="AD24" s="237">
        <v>1</v>
      </c>
      <c r="AE24" s="238">
        <v>24</v>
      </c>
      <c r="AF24" s="237">
        <v>6</v>
      </c>
      <c r="AG24" s="238"/>
      <c r="AH24" s="240">
        <v>12</v>
      </c>
      <c r="AI24" s="238">
        <v>27</v>
      </c>
      <c r="AJ24" s="237">
        <v>1</v>
      </c>
      <c r="AK24" s="238"/>
      <c r="AL24" s="240"/>
      <c r="AM24" s="238"/>
      <c r="AN24" s="240">
        <v>2</v>
      </c>
      <c r="AO24" s="238">
        <v>24</v>
      </c>
      <c r="AP24" s="241">
        <v>291</v>
      </c>
      <c r="AQ24" s="497">
        <f>COUNT(B24:AO26)</f>
        <v>29</v>
      </c>
      <c r="AR24" s="498">
        <f>RANK(AP24,$AP$3:$AP$59)</f>
        <v>11</v>
      </c>
    </row>
    <row r="25" spans="1:44" ht="15" customHeight="1">
      <c r="A25" s="506"/>
      <c r="B25" s="242"/>
      <c r="C25" s="243"/>
      <c r="D25" s="244"/>
      <c r="E25" s="245"/>
      <c r="F25" s="244">
        <v>1</v>
      </c>
      <c r="G25" s="245">
        <v>21</v>
      </c>
      <c r="H25" s="244"/>
      <c r="I25" s="245"/>
      <c r="J25" s="244"/>
      <c r="K25" s="245"/>
      <c r="L25" s="244">
        <v>2</v>
      </c>
      <c r="M25" s="245"/>
      <c r="N25" s="244"/>
      <c r="O25" s="245"/>
      <c r="P25" s="244"/>
      <c r="Q25" s="245"/>
      <c r="R25" s="244"/>
      <c r="S25" s="245"/>
      <c r="T25" s="244"/>
      <c r="U25" s="245"/>
      <c r="V25" s="242"/>
      <c r="W25" s="243"/>
      <c r="X25" s="244"/>
      <c r="Y25" s="245"/>
      <c r="Z25" s="244"/>
      <c r="AA25" s="245"/>
      <c r="AB25" s="244"/>
      <c r="AC25" s="245"/>
      <c r="AD25" s="261">
        <v>1</v>
      </c>
      <c r="AE25" s="245">
        <v>12</v>
      </c>
      <c r="AF25" s="244">
        <v>1</v>
      </c>
      <c r="AG25" s="245"/>
      <c r="AH25" s="246">
        <v>2</v>
      </c>
      <c r="AI25" s="245"/>
      <c r="AJ25" s="244"/>
      <c r="AK25" s="245"/>
      <c r="AL25" s="246"/>
      <c r="AM25" s="245"/>
      <c r="AN25" s="246"/>
      <c r="AO25" s="245"/>
      <c r="AP25" s="247"/>
      <c r="AQ25" s="497"/>
      <c r="AR25" s="498" t="e">
        <f>RANK(BD25,$Y$5:$Y$26)</f>
        <v>#N/A</v>
      </c>
    </row>
    <row r="26" spans="1:44" ht="15" customHeight="1" thickBot="1">
      <c r="A26" s="506"/>
      <c r="B26" s="255"/>
      <c r="C26" s="256"/>
      <c r="D26" s="257"/>
      <c r="E26" s="258"/>
      <c r="F26" s="257">
        <v>1</v>
      </c>
      <c r="G26" s="258">
        <v>16</v>
      </c>
      <c r="H26" s="257"/>
      <c r="I26" s="258"/>
      <c r="J26" s="257"/>
      <c r="K26" s="258"/>
      <c r="L26" s="257"/>
      <c r="M26" s="258"/>
      <c r="N26" s="257"/>
      <c r="O26" s="258"/>
      <c r="P26" s="257"/>
      <c r="Q26" s="258"/>
      <c r="R26" s="257"/>
      <c r="S26" s="258"/>
      <c r="T26" s="257"/>
      <c r="U26" s="258"/>
      <c r="V26" s="255"/>
      <c r="W26" s="256"/>
      <c r="X26" s="257"/>
      <c r="Y26" s="258"/>
      <c r="Z26" s="257"/>
      <c r="AA26" s="258"/>
      <c r="AB26" s="257"/>
      <c r="AC26" s="258"/>
      <c r="AD26" s="257"/>
      <c r="AE26" s="258">
        <v>10</v>
      </c>
      <c r="AF26" s="257"/>
      <c r="AG26" s="258"/>
      <c r="AH26" s="259"/>
      <c r="AI26" s="258"/>
      <c r="AJ26" s="257"/>
      <c r="AK26" s="258"/>
      <c r="AL26" s="259"/>
      <c r="AM26" s="258"/>
      <c r="AN26" s="259"/>
      <c r="AO26" s="258"/>
      <c r="AP26" s="254"/>
      <c r="AQ26" s="497"/>
      <c r="AR26" s="498" t="e">
        <f>RANK(BD26,$Y$5:$Y$26)</f>
        <v>#N/A</v>
      </c>
    </row>
    <row r="27" spans="1:44" ht="15" customHeight="1">
      <c r="A27" s="508" t="s">
        <v>1073</v>
      </c>
      <c r="B27" s="235">
        <v>10</v>
      </c>
      <c r="C27" s="236"/>
      <c r="D27" s="237"/>
      <c r="E27" s="238"/>
      <c r="F27" s="237"/>
      <c r="G27" s="238">
        <v>4</v>
      </c>
      <c r="H27" s="237"/>
      <c r="I27" s="238">
        <v>18</v>
      </c>
      <c r="J27" s="237"/>
      <c r="K27" s="238">
        <v>18</v>
      </c>
      <c r="L27" s="237"/>
      <c r="M27" s="238">
        <v>27</v>
      </c>
      <c r="N27" s="237">
        <v>4</v>
      </c>
      <c r="O27" s="238">
        <v>6</v>
      </c>
      <c r="P27" s="262">
        <v>1</v>
      </c>
      <c r="Q27" s="238">
        <v>4</v>
      </c>
      <c r="R27" s="237">
        <v>6</v>
      </c>
      <c r="S27" s="238">
        <v>24</v>
      </c>
      <c r="T27" s="237"/>
      <c r="U27" s="238"/>
      <c r="V27" s="235"/>
      <c r="W27" s="236"/>
      <c r="X27" s="237"/>
      <c r="Y27" s="238">
        <v>24</v>
      </c>
      <c r="Z27" s="237">
        <v>8</v>
      </c>
      <c r="AA27" s="238"/>
      <c r="AB27" s="237"/>
      <c r="AC27" s="238"/>
      <c r="AD27" s="237">
        <v>6</v>
      </c>
      <c r="AE27" s="238"/>
      <c r="AF27" s="237">
        <v>1</v>
      </c>
      <c r="AG27" s="238">
        <v>10</v>
      </c>
      <c r="AH27" s="240"/>
      <c r="AI27" s="238">
        <v>14</v>
      </c>
      <c r="AJ27" s="237">
        <v>2</v>
      </c>
      <c r="AK27" s="238">
        <v>6</v>
      </c>
      <c r="AL27" s="240"/>
      <c r="AM27" s="238"/>
      <c r="AN27" s="240">
        <v>8</v>
      </c>
      <c r="AO27" s="238"/>
      <c r="AP27" s="241">
        <v>212</v>
      </c>
      <c r="AQ27" s="497">
        <f>COUNT(B27:AO29)</f>
        <v>30</v>
      </c>
      <c r="AR27" s="498">
        <f>RANK(AP27,$AP$3:$AP$59)</f>
        <v>14</v>
      </c>
    </row>
    <row r="28" spans="1:44" ht="15" customHeight="1">
      <c r="A28" s="506"/>
      <c r="B28" s="242"/>
      <c r="C28" s="243"/>
      <c r="D28" s="244"/>
      <c r="E28" s="245"/>
      <c r="F28" s="244"/>
      <c r="G28" s="245"/>
      <c r="H28" s="244"/>
      <c r="I28" s="245"/>
      <c r="J28" s="244"/>
      <c r="K28" s="245"/>
      <c r="L28" s="244"/>
      <c r="M28" s="245"/>
      <c r="N28" s="261">
        <v>1</v>
      </c>
      <c r="O28" s="260">
        <v>1</v>
      </c>
      <c r="P28" s="261">
        <v>1</v>
      </c>
      <c r="Q28" s="245"/>
      <c r="R28" s="244">
        <v>1</v>
      </c>
      <c r="S28" s="245">
        <v>8</v>
      </c>
      <c r="T28" s="244"/>
      <c r="U28" s="245"/>
      <c r="V28" s="242"/>
      <c r="W28" s="243"/>
      <c r="X28" s="244"/>
      <c r="Y28" s="245"/>
      <c r="Z28" s="244">
        <v>1</v>
      </c>
      <c r="AA28" s="245"/>
      <c r="AB28" s="244"/>
      <c r="AC28" s="245"/>
      <c r="AD28" s="244"/>
      <c r="AE28" s="245"/>
      <c r="AF28" s="244"/>
      <c r="AG28" s="245"/>
      <c r="AH28" s="246"/>
      <c r="AI28" s="245"/>
      <c r="AJ28" s="244">
        <v>1</v>
      </c>
      <c r="AK28" s="245"/>
      <c r="AL28" s="246"/>
      <c r="AM28" s="245"/>
      <c r="AN28" s="246"/>
      <c r="AO28" s="245"/>
      <c r="AP28" s="247"/>
      <c r="AQ28" s="497"/>
      <c r="AR28" s="498" t="e">
        <f>RANK(BD28,$Y$5:$Y$26)</f>
        <v>#N/A</v>
      </c>
    </row>
    <row r="29" spans="1:44" ht="15" customHeight="1" thickBot="1">
      <c r="A29" s="506"/>
      <c r="B29" s="255"/>
      <c r="C29" s="256"/>
      <c r="D29" s="257"/>
      <c r="E29" s="258"/>
      <c r="F29" s="257"/>
      <c r="G29" s="258"/>
      <c r="H29" s="257"/>
      <c r="I29" s="258"/>
      <c r="J29" s="257"/>
      <c r="K29" s="258"/>
      <c r="L29" s="257"/>
      <c r="M29" s="258"/>
      <c r="N29" s="263">
        <v>1</v>
      </c>
      <c r="O29" s="264"/>
      <c r="P29" s="263"/>
      <c r="Q29" s="258"/>
      <c r="R29" s="257"/>
      <c r="S29" s="258"/>
      <c r="T29" s="257"/>
      <c r="U29" s="258"/>
      <c r="V29" s="255"/>
      <c r="W29" s="256"/>
      <c r="X29" s="257"/>
      <c r="Y29" s="258"/>
      <c r="Z29" s="263">
        <v>1</v>
      </c>
      <c r="AA29" s="258"/>
      <c r="AB29" s="257"/>
      <c r="AC29" s="258"/>
      <c r="AD29" s="257"/>
      <c r="AE29" s="258"/>
      <c r="AF29" s="257"/>
      <c r="AG29" s="258"/>
      <c r="AH29" s="259"/>
      <c r="AI29" s="258"/>
      <c r="AJ29" s="257">
        <v>1</v>
      </c>
      <c r="AK29" s="258"/>
      <c r="AL29" s="259"/>
      <c r="AM29" s="258"/>
      <c r="AN29" s="259"/>
      <c r="AO29" s="258"/>
      <c r="AP29" s="254"/>
      <c r="AQ29" s="497"/>
      <c r="AR29" s="498" t="e">
        <f>RANK(BD29,$Y$5:$Y$26)</f>
        <v>#N/A</v>
      </c>
    </row>
    <row r="30" spans="1:44" ht="15" customHeight="1">
      <c r="A30" s="509" t="s">
        <v>1074</v>
      </c>
      <c r="B30" s="235"/>
      <c r="C30" s="236"/>
      <c r="D30" s="237"/>
      <c r="E30" s="238"/>
      <c r="F30" s="237">
        <v>14</v>
      </c>
      <c r="G30" s="238">
        <v>14</v>
      </c>
      <c r="H30" s="237"/>
      <c r="I30" s="238"/>
      <c r="J30" s="237"/>
      <c r="K30" s="238">
        <v>27</v>
      </c>
      <c r="L30" s="237">
        <v>1</v>
      </c>
      <c r="M30" s="238">
        <v>16</v>
      </c>
      <c r="N30" s="237">
        <v>2</v>
      </c>
      <c r="O30" s="238">
        <v>2</v>
      </c>
      <c r="P30" s="237">
        <v>12</v>
      </c>
      <c r="Q30" s="238"/>
      <c r="R30" s="262">
        <v>1</v>
      </c>
      <c r="S30" s="238">
        <v>4</v>
      </c>
      <c r="T30" s="237"/>
      <c r="U30" s="238"/>
      <c r="V30" s="235"/>
      <c r="W30" s="236"/>
      <c r="X30" s="237"/>
      <c r="Y30" s="238"/>
      <c r="Z30" s="237">
        <v>6</v>
      </c>
      <c r="AA30" s="238">
        <v>27</v>
      </c>
      <c r="AB30" s="237"/>
      <c r="AC30" s="238"/>
      <c r="AD30" s="237">
        <v>4</v>
      </c>
      <c r="AE30" s="238">
        <v>6</v>
      </c>
      <c r="AF30" s="237">
        <v>10</v>
      </c>
      <c r="AG30" s="238"/>
      <c r="AH30" s="240">
        <v>14</v>
      </c>
      <c r="AI30" s="238">
        <v>24</v>
      </c>
      <c r="AJ30" s="237"/>
      <c r="AK30" s="238"/>
      <c r="AL30" s="240"/>
      <c r="AM30" s="238"/>
      <c r="AN30" s="240">
        <v>6</v>
      </c>
      <c r="AO30" s="238">
        <v>18</v>
      </c>
      <c r="AP30" s="241">
        <v>281</v>
      </c>
      <c r="AQ30" s="497">
        <f>COUNT(B30:AO32)</f>
        <v>31</v>
      </c>
      <c r="AR30" s="498">
        <f>RANK(AP30,$AP$3:$AP$59)</f>
        <v>12</v>
      </c>
    </row>
    <row r="31" spans="1:44" ht="15" customHeight="1">
      <c r="A31" s="510"/>
      <c r="B31" s="242"/>
      <c r="C31" s="243"/>
      <c r="D31" s="244"/>
      <c r="E31" s="245"/>
      <c r="F31" s="244">
        <v>10</v>
      </c>
      <c r="G31" s="245">
        <v>12</v>
      </c>
      <c r="H31" s="244"/>
      <c r="I31" s="245"/>
      <c r="J31" s="244"/>
      <c r="K31" s="245"/>
      <c r="L31" s="244"/>
      <c r="M31" s="245"/>
      <c r="N31" s="244"/>
      <c r="O31" s="245"/>
      <c r="P31" s="244">
        <v>8</v>
      </c>
      <c r="Q31" s="245"/>
      <c r="R31" s="261">
        <v>1</v>
      </c>
      <c r="S31" s="245"/>
      <c r="T31" s="244"/>
      <c r="U31" s="245"/>
      <c r="V31" s="242"/>
      <c r="W31" s="243"/>
      <c r="X31" s="244"/>
      <c r="Y31" s="245"/>
      <c r="Z31" s="244"/>
      <c r="AA31" s="245">
        <v>8</v>
      </c>
      <c r="AB31" s="244"/>
      <c r="AC31" s="245"/>
      <c r="AD31" s="261">
        <v>1</v>
      </c>
      <c r="AE31" s="245"/>
      <c r="AF31" s="261">
        <v>2</v>
      </c>
      <c r="AG31" s="245"/>
      <c r="AH31" s="246">
        <v>8</v>
      </c>
      <c r="AI31" s="245">
        <v>16</v>
      </c>
      <c r="AJ31" s="244"/>
      <c r="AK31" s="245"/>
      <c r="AL31" s="246"/>
      <c r="AM31" s="245"/>
      <c r="AN31" s="246"/>
      <c r="AO31" s="245"/>
      <c r="AP31" s="247"/>
      <c r="AQ31" s="497"/>
      <c r="AR31" s="498" t="e">
        <f>RANK(BD31,$Y$5:$Y$26)</f>
        <v>#N/A</v>
      </c>
    </row>
    <row r="32" spans="1:44" ht="15" customHeight="1" thickBot="1">
      <c r="A32" s="511"/>
      <c r="B32" s="255"/>
      <c r="C32" s="256"/>
      <c r="D32" s="257"/>
      <c r="E32" s="258"/>
      <c r="F32" s="257">
        <v>6</v>
      </c>
      <c r="G32" s="258">
        <v>6</v>
      </c>
      <c r="H32" s="257"/>
      <c r="I32" s="258"/>
      <c r="J32" s="257"/>
      <c r="K32" s="258"/>
      <c r="L32" s="257"/>
      <c r="M32" s="258"/>
      <c r="N32" s="257"/>
      <c r="O32" s="258"/>
      <c r="P32" s="257"/>
      <c r="Q32" s="258"/>
      <c r="R32" s="257"/>
      <c r="S32" s="258"/>
      <c r="T32" s="257"/>
      <c r="U32" s="258"/>
      <c r="V32" s="255"/>
      <c r="W32" s="256"/>
      <c r="X32" s="257"/>
      <c r="Y32" s="258"/>
      <c r="Z32" s="257"/>
      <c r="AA32" s="258"/>
      <c r="AB32" s="257"/>
      <c r="AC32" s="258"/>
      <c r="AD32" s="263">
        <v>1</v>
      </c>
      <c r="AE32" s="258"/>
      <c r="AF32" s="257"/>
      <c r="AG32" s="258"/>
      <c r="AH32" s="259"/>
      <c r="AI32" s="258"/>
      <c r="AJ32" s="257"/>
      <c r="AK32" s="258"/>
      <c r="AL32" s="259"/>
      <c r="AM32" s="258"/>
      <c r="AN32" s="259"/>
      <c r="AO32" s="258"/>
      <c r="AP32" s="254"/>
      <c r="AQ32" s="497"/>
      <c r="AR32" s="498" t="e">
        <f>RANK(BD32,$Y$5:$Y$26)</f>
        <v>#N/A</v>
      </c>
    </row>
    <row r="33" spans="1:44" ht="15" customHeight="1">
      <c r="A33" s="506" t="s">
        <v>1075</v>
      </c>
      <c r="B33" s="235"/>
      <c r="C33" s="236"/>
      <c r="D33" s="237"/>
      <c r="E33" s="238"/>
      <c r="F33" s="237">
        <v>27</v>
      </c>
      <c r="G33" s="238">
        <v>24</v>
      </c>
      <c r="H33" s="237">
        <v>12</v>
      </c>
      <c r="I33" s="238">
        <v>16</v>
      </c>
      <c r="J33" s="237"/>
      <c r="K33" s="238"/>
      <c r="L33" s="237"/>
      <c r="M33" s="238">
        <v>18</v>
      </c>
      <c r="N33" s="237"/>
      <c r="O33" s="238"/>
      <c r="P33" s="237">
        <v>14</v>
      </c>
      <c r="Q33" s="238">
        <v>16</v>
      </c>
      <c r="R33" s="237"/>
      <c r="S33" s="238"/>
      <c r="T33" s="237">
        <v>18</v>
      </c>
      <c r="U33" s="238"/>
      <c r="V33" s="235">
        <v>14</v>
      </c>
      <c r="W33" s="236"/>
      <c r="X33" s="237"/>
      <c r="Y33" s="238"/>
      <c r="Z33" s="237"/>
      <c r="AA33" s="238"/>
      <c r="AB33" s="237"/>
      <c r="AC33" s="238"/>
      <c r="AD33" s="237">
        <v>18</v>
      </c>
      <c r="AE33" s="238">
        <v>18</v>
      </c>
      <c r="AF33" s="237"/>
      <c r="AG33" s="238">
        <v>18</v>
      </c>
      <c r="AH33" s="240"/>
      <c r="AI33" s="238"/>
      <c r="AJ33" s="237"/>
      <c r="AK33" s="238"/>
      <c r="AL33" s="240">
        <v>14</v>
      </c>
      <c r="AM33" s="238"/>
      <c r="AN33" s="240">
        <v>12</v>
      </c>
      <c r="AO33" s="238"/>
      <c r="AP33" s="241">
        <f>SUM(B33:AO35)</f>
        <v>293</v>
      </c>
      <c r="AQ33" s="497">
        <f>COUNT(B33:AO35)</f>
        <v>20</v>
      </c>
      <c r="AR33" s="498">
        <f>RANK(AP33,$AP$3:$AP$59)</f>
        <v>10</v>
      </c>
    </row>
    <row r="34" spans="1:44" ht="15" customHeight="1">
      <c r="A34" s="506"/>
      <c r="B34" s="242"/>
      <c r="C34" s="243"/>
      <c r="D34" s="244"/>
      <c r="E34" s="245"/>
      <c r="F34" s="244"/>
      <c r="G34" s="245"/>
      <c r="H34" s="244"/>
      <c r="I34" s="245"/>
      <c r="J34" s="244"/>
      <c r="K34" s="245"/>
      <c r="L34" s="244"/>
      <c r="M34" s="245">
        <v>8</v>
      </c>
      <c r="N34" s="244"/>
      <c r="O34" s="245"/>
      <c r="P34" s="244">
        <v>1</v>
      </c>
      <c r="Q34" s="245">
        <v>14</v>
      </c>
      <c r="R34" s="244"/>
      <c r="S34" s="245"/>
      <c r="T34" s="244"/>
      <c r="U34" s="245"/>
      <c r="V34" s="242"/>
      <c r="W34" s="243"/>
      <c r="X34" s="244"/>
      <c r="Y34" s="245"/>
      <c r="Z34" s="244"/>
      <c r="AA34" s="245"/>
      <c r="AB34" s="244"/>
      <c r="AC34" s="245"/>
      <c r="AD34" s="244"/>
      <c r="AE34" s="245"/>
      <c r="AF34" s="244"/>
      <c r="AG34" s="245">
        <v>16</v>
      </c>
      <c r="AH34" s="246"/>
      <c r="AI34" s="245"/>
      <c r="AJ34" s="244"/>
      <c r="AK34" s="245"/>
      <c r="AL34" s="246"/>
      <c r="AM34" s="245"/>
      <c r="AN34" s="246"/>
      <c r="AO34" s="245"/>
      <c r="AP34" s="247"/>
      <c r="AQ34" s="497"/>
      <c r="AR34" s="498" t="e">
        <f>RANK(BD34,$Y$5:$Y$26)</f>
        <v>#N/A</v>
      </c>
    </row>
    <row r="35" spans="1:44" ht="15" customHeight="1" thickBot="1">
      <c r="A35" s="506"/>
      <c r="B35" s="255"/>
      <c r="C35" s="256"/>
      <c r="D35" s="257"/>
      <c r="E35" s="258"/>
      <c r="F35" s="257"/>
      <c r="G35" s="258"/>
      <c r="H35" s="257"/>
      <c r="I35" s="258"/>
      <c r="J35" s="257"/>
      <c r="K35" s="258"/>
      <c r="L35" s="257"/>
      <c r="M35" s="258"/>
      <c r="N35" s="257"/>
      <c r="O35" s="258"/>
      <c r="P35" s="257"/>
      <c r="Q35" s="258">
        <v>1</v>
      </c>
      <c r="R35" s="257"/>
      <c r="S35" s="258"/>
      <c r="T35" s="257"/>
      <c r="U35" s="258"/>
      <c r="V35" s="255"/>
      <c r="W35" s="256"/>
      <c r="X35" s="257"/>
      <c r="Y35" s="258"/>
      <c r="Z35" s="257"/>
      <c r="AA35" s="258"/>
      <c r="AB35" s="257"/>
      <c r="AC35" s="258"/>
      <c r="AD35" s="257"/>
      <c r="AE35" s="258"/>
      <c r="AF35" s="257"/>
      <c r="AG35" s="258">
        <v>14</v>
      </c>
      <c r="AH35" s="259"/>
      <c r="AI35" s="258"/>
      <c r="AJ35" s="257"/>
      <c r="AK35" s="258"/>
      <c r="AL35" s="259"/>
      <c r="AM35" s="258"/>
      <c r="AN35" s="259"/>
      <c r="AO35" s="258"/>
      <c r="AP35" s="254"/>
      <c r="AQ35" s="497"/>
      <c r="AR35" s="498" t="e">
        <f>RANK(BD35,$Y$5:$Y$26)</f>
        <v>#N/A</v>
      </c>
    </row>
    <row r="36" spans="1:44" ht="15" customHeight="1">
      <c r="A36" s="507" t="s">
        <v>160</v>
      </c>
      <c r="B36" s="235"/>
      <c r="C36" s="236"/>
      <c r="D36" s="237"/>
      <c r="E36" s="238"/>
      <c r="F36" s="237">
        <v>24</v>
      </c>
      <c r="G36" s="238"/>
      <c r="H36" s="237"/>
      <c r="I36" s="238"/>
      <c r="J36" s="237"/>
      <c r="K36" s="238"/>
      <c r="L36" s="237"/>
      <c r="M36" s="238"/>
      <c r="N36" s="237">
        <v>1</v>
      </c>
      <c r="O36" s="238">
        <v>4</v>
      </c>
      <c r="P36" s="237"/>
      <c r="Q36" s="238"/>
      <c r="R36" s="237">
        <v>4</v>
      </c>
      <c r="S36" s="238">
        <v>1</v>
      </c>
      <c r="T36" s="237"/>
      <c r="U36" s="238"/>
      <c r="V36" s="235"/>
      <c r="W36" s="236"/>
      <c r="X36" s="237"/>
      <c r="Y36" s="238"/>
      <c r="Z36" s="237">
        <v>1</v>
      </c>
      <c r="AA36" s="238">
        <v>1</v>
      </c>
      <c r="AB36" s="237"/>
      <c r="AC36" s="238"/>
      <c r="AD36" s="237">
        <v>1</v>
      </c>
      <c r="AE36" s="238">
        <v>4</v>
      </c>
      <c r="AF36" s="237"/>
      <c r="AG36" s="238"/>
      <c r="AH36" s="240">
        <v>16</v>
      </c>
      <c r="AI36" s="238"/>
      <c r="AJ36" s="237">
        <v>1</v>
      </c>
      <c r="AK36" s="238">
        <v>4</v>
      </c>
      <c r="AL36" s="240"/>
      <c r="AM36" s="238"/>
      <c r="AN36" s="240"/>
      <c r="AO36" s="238"/>
      <c r="AP36" s="241">
        <f>SUM(B36:AO38)</f>
        <v>68</v>
      </c>
      <c r="AQ36" s="497">
        <f>COUNT(B36:AO38)</f>
        <v>18</v>
      </c>
      <c r="AR36" s="498">
        <f>RANK(AP36,$AP$3:$AP$59)</f>
        <v>18</v>
      </c>
    </row>
    <row r="37" spans="1:44" ht="15" customHeight="1">
      <c r="A37" s="507"/>
      <c r="B37" s="242"/>
      <c r="C37" s="243"/>
      <c r="D37" s="244"/>
      <c r="E37" s="245"/>
      <c r="F37" s="244">
        <v>1</v>
      </c>
      <c r="G37" s="245"/>
      <c r="H37" s="244"/>
      <c r="I37" s="245"/>
      <c r="J37" s="244"/>
      <c r="K37" s="245"/>
      <c r="L37" s="244"/>
      <c r="M37" s="245"/>
      <c r="N37" s="244"/>
      <c r="O37" s="245">
        <v>1</v>
      </c>
      <c r="P37" s="244"/>
      <c r="Q37" s="245"/>
      <c r="R37" s="244">
        <v>1</v>
      </c>
      <c r="S37" s="245">
        <v>1</v>
      </c>
      <c r="T37" s="244"/>
      <c r="U37" s="245"/>
      <c r="V37" s="242"/>
      <c r="W37" s="243"/>
      <c r="X37" s="244"/>
      <c r="Y37" s="245"/>
      <c r="Z37" s="244"/>
      <c r="AA37" s="245"/>
      <c r="AB37" s="244"/>
      <c r="AC37" s="245"/>
      <c r="AD37" s="244"/>
      <c r="AE37" s="245"/>
      <c r="AF37" s="244"/>
      <c r="AG37" s="245"/>
      <c r="AH37" s="246">
        <v>1</v>
      </c>
      <c r="AI37" s="245"/>
      <c r="AJ37" s="244">
        <v>1</v>
      </c>
      <c r="AK37" s="245"/>
      <c r="AL37" s="246"/>
      <c r="AM37" s="245"/>
      <c r="AN37" s="246"/>
      <c r="AO37" s="245"/>
      <c r="AP37" s="247"/>
      <c r="AQ37" s="497"/>
      <c r="AR37" s="498" t="e">
        <f>RANK(BD37,$Y$5:$Y$26)</f>
        <v>#N/A</v>
      </c>
    </row>
    <row r="38" spans="1:44" ht="15" customHeight="1" thickBot="1">
      <c r="A38" s="507"/>
      <c r="B38" s="255"/>
      <c r="C38" s="256"/>
      <c r="D38" s="257"/>
      <c r="E38" s="258"/>
      <c r="F38" s="257"/>
      <c r="G38" s="258"/>
      <c r="H38" s="257"/>
      <c r="I38" s="258"/>
      <c r="J38" s="257"/>
      <c r="K38" s="258"/>
      <c r="L38" s="257"/>
      <c r="M38" s="258"/>
      <c r="N38" s="257"/>
      <c r="O38" s="258"/>
      <c r="P38" s="257"/>
      <c r="Q38" s="258"/>
      <c r="R38" s="257"/>
      <c r="S38" s="258"/>
      <c r="T38" s="257"/>
      <c r="U38" s="258"/>
      <c r="V38" s="255"/>
      <c r="W38" s="256"/>
      <c r="X38" s="257"/>
      <c r="Y38" s="258"/>
      <c r="Z38" s="257"/>
      <c r="AA38" s="258"/>
      <c r="AB38" s="257"/>
      <c r="AC38" s="258"/>
      <c r="AD38" s="257"/>
      <c r="AE38" s="258"/>
      <c r="AF38" s="257"/>
      <c r="AG38" s="258"/>
      <c r="AH38" s="259"/>
      <c r="AI38" s="258"/>
      <c r="AJ38" s="257"/>
      <c r="AK38" s="258"/>
      <c r="AL38" s="259"/>
      <c r="AM38" s="258"/>
      <c r="AN38" s="259"/>
      <c r="AO38" s="258"/>
      <c r="AP38" s="254"/>
      <c r="AQ38" s="497"/>
      <c r="AR38" s="498" t="e">
        <f>RANK(BD38,$Y$5:$Y$26)</f>
        <v>#N/A</v>
      </c>
    </row>
    <row r="39" spans="1:44" ht="15" customHeight="1">
      <c r="A39" s="504" t="s">
        <v>1076</v>
      </c>
      <c r="B39" s="235">
        <v>8</v>
      </c>
      <c r="C39" s="236"/>
      <c r="D39" s="237">
        <v>21</v>
      </c>
      <c r="E39" s="238">
        <v>16</v>
      </c>
      <c r="F39" s="237">
        <v>1</v>
      </c>
      <c r="G39" s="238"/>
      <c r="H39" s="237"/>
      <c r="I39" s="238"/>
      <c r="J39" s="237"/>
      <c r="K39" s="238">
        <v>21</v>
      </c>
      <c r="L39" s="237">
        <v>1</v>
      </c>
      <c r="M39" s="238">
        <v>12</v>
      </c>
      <c r="N39" s="237">
        <v>1</v>
      </c>
      <c r="O39" s="238">
        <v>12</v>
      </c>
      <c r="P39" s="237">
        <v>1</v>
      </c>
      <c r="Q39" s="238">
        <v>12</v>
      </c>
      <c r="R39" s="237"/>
      <c r="S39" s="238"/>
      <c r="T39" s="237"/>
      <c r="U39" s="238"/>
      <c r="V39" s="235"/>
      <c r="W39" s="236"/>
      <c r="X39" s="237">
        <v>14</v>
      </c>
      <c r="Y39" s="238"/>
      <c r="Z39" s="237">
        <v>10</v>
      </c>
      <c r="AA39" s="238">
        <v>6</v>
      </c>
      <c r="AB39" s="237"/>
      <c r="AC39" s="238"/>
      <c r="AD39" s="237"/>
      <c r="AE39" s="238"/>
      <c r="AF39" s="237">
        <v>8</v>
      </c>
      <c r="AG39" s="238">
        <v>12</v>
      </c>
      <c r="AH39" s="239">
        <v>1</v>
      </c>
      <c r="AI39" s="238"/>
      <c r="AJ39" s="237">
        <v>1</v>
      </c>
      <c r="AK39" s="238"/>
      <c r="AL39" s="240"/>
      <c r="AM39" s="238"/>
      <c r="AN39" s="240"/>
      <c r="AO39" s="238"/>
      <c r="AP39" s="241">
        <v>187</v>
      </c>
      <c r="AQ39" s="497">
        <f>COUNT(B39:AO41)</f>
        <v>28</v>
      </c>
      <c r="AR39" s="498">
        <f>RANK(AP39,$AP$3:$AP$59)</f>
        <v>15</v>
      </c>
    </row>
    <row r="40" spans="1:44" ht="15" customHeight="1">
      <c r="A40" s="504"/>
      <c r="B40" s="242"/>
      <c r="C40" s="243"/>
      <c r="D40" s="244">
        <v>8</v>
      </c>
      <c r="E40" s="245"/>
      <c r="F40" s="244">
        <v>1</v>
      </c>
      <c r="G40" s="245"/>
      <c r="H40" s="244"/>
      <c r="I40" s="245"/>
      <c r="J40" s="244"/>
      <c r="K40" s="245"/>
      <c r="L40" s="244"/>
      <c r="M40" s="245"/>
      <c r="N40" s="244"/>
      <c r="O40" s="245"/>
      <c r="P40" s="244">
        <v>1</v>
      </c>
      <c r="Q40" s="245"/>
      <c r="R40" s="244"/>
      <c r="S40" s="245"/>
      <c r="T40" s="244"/>
      <c r="U40" s="245"/>
      <c r="V40" s="242"/>
      <c r="W40" s="243"/>
      <c r="X40" s="244"/>
      <c r="Y40" s="245"/>
      <c r="Z40" s="244"/>
      <c r="AA40" s="245"/>
      <c r="AB40" s="244"/>
      <c r="AC40" s="245"/>
      <c r="AD40" s="244"/>
      <c r="AE40" s="245"/>
      <c r="AF40" s="244">
        <v>4</v>
      </c>
      <c r="AG40" s="245">
        <v>8</v>
      </c>
      <c r="AH40" s="260">
        <v>1</v>
      </c>
      <c r="AI40" s="245"/>
      <c r="AJ40" s="244"/>
      <c r="AK40" s="245"/>
      <c r="AL40" s="246"/>
      <c r="AM40" s="245"/>
      <c r="AN40" s="246"/>
      <c r="AO40" s="245"/>
      <c r="AP40" s="247"/>
      <c r="AQ40" s="497"/>
      <c r="AR40" s="498" t="e">
        <f>RANK(BD40,$Y$5:$Y$26)</f>
        <v>#N/A</v>
      </c>
    </row>
    <row r="41" spans="1:44" ht="15" customHeight="1" thickBot="1">
      <c r="A41" s="504"/>
      <c r="B41" s="255"/>
      <c r="C41" s="256"/>
      <c r="D41" s="257">
        <v>6</v>
      </c>
      <c r="E41" s="258"/>
      <c r="F41" s="257">
        <v>1</v>
      </c>
      <c r="G41" s="258"/>
      <c r="H41" s="257"/>
      <c r="I41" s="258"/>
      <c r="J41" s="257"/>
      <c r="K41" s="258"/>
      <c r="L41" s="257"/>
      <c r="M41" s="258"/>
      <c r="N41" s="257"/>
      <c r="O41" s="258"/>
      <c r="P41" s="257"/>
      <c r="Q41" s="258"/>
      <c r="R41" s="257"/>
      <c r="S41" s="258"/>
      <c r="T41" s="257"/>
      <c r="U41" s="258"/>
      <c r="V41" s="255"/>
      <c r="W41" s="256"/>
      <c r="X41" s="257"/>
      <c r="Y41" s="258"/>
      <c r="Z41" s="257"/>
      <c r="AA41" s="258"/>
      <c r="AB41" s="257"/>
      <c r="AC41" s="258"/>
      <c r="AD41" s="257"/>
      <c r="AE41" s="258"/>
      <c r="AF41" s="257">
        <v>1</v>
      </c>
      <c r="AG41" s="258"/>
      <c r="AH41" s="264">
        <v>1</v>
      </c>
      <c r="AI41" s="258"/>
      <c r="AJ41" s="257"/>
      <c r="AK41" s="258"/>
      <c r="AL41" s="259"/>
      <c r="AM41" s="258"/>
      <c r="AN41" s="259"/>
      <c r="AO41" s="258"/>
      <c r="AP41" s="254"/>
      <c r="AQ41" s="497"/>
      <c r="AR41" s="498" t="e">
        <f>RANK(BD41,$Y$5:$Y$26)</f>
        <v>#N/A</v>
      </c>
    </row>
    <row r="42" spans="1:44" ht="15" customHeight="1">
      <c r="A42" s="505" t="s">
        <v>1077</v>
      </c>
      <c r="B42" s="235">
        <v>16</v>
      </c>
      <c r="C42" s="236">
        <v>18</v>
      </c>
      <c r="D42" s="237"/>
      <c r="E42" s="238"/>
      <c r="F42" s="237"/>
      <c r="G42" s="238"/>
      <c r="H42" s="237">
        <v>21</v>
      </c>
      <c r="I42" s="238"/>
      <c r="J42" s="237"/>
      <c r="K42" s="238"/>
      <c r="L42" s="237">
        <v>6</v>
      </c>
      <c r="M42" s="238">
        <v>21</v>
      </c>
      <c r="N42" s="237"/>
      <c r="O42" s="238"/>
      <c r="P42" s="237">
        <v>18</v>
      </c>
      <c r="Q42" s="238">
        <v>10</v>
      </c>
      <c r="R42" s="237"/>
      <c r="S42" s="238"/>
      <c r="T42" s="237"/>
      <c r="U42" s="238"/>
      <c r="V42" s="235">
        <v>16</v>
      </c>
      <c r="W42" s="236"/>
      <c r="X42" s="237"/>
      <c r="Y42" s="238"/>
      <c r="Z42" s="237">
        <v>14</v>
      </c>
      <c r="AA42" s="238">
        <v>12</v>
      </c>
      <c r="AB42" s="237"/>
      <c r="AC42" s="238"/>
      <c r="AD42" s="237"/>
      <c r="AE42" s="238"/>
      <c r="AF42" s="237">
        <v>21</v>
      </c>
      <c r="AG42" s="238"/>
      <c r="AH42" s="240"/>
      <c r="AI42" s="238"/>
      <c r="AJ42" s="237"/>
      <c r="AK42" s="238"/>
      <c r="AL42" s="240">
        <v>16</v>
      </c>
      <c r="AM42" s="238"/>
      <c r="AN42" s="240"/>
      <c r="AO42" s="238"/>
      <c r="AP42" s="241">
        <f>SUM(B42:AO44)</f>
        <v>256</v>
      </c>
      <c r="AQ42" s="497">
        <f>COUNT(B42:AO44)</f>
        <v>21</v>
      </c>
      <c r="AR42" s="498">
        <f>RANK(AP42,$AP$3:$AP$59)</f>
        <v>13</v>
      </c>
    </row>
    <row r="43" spans="1:44" ht="15" customHeight="1">
      <c r="A43" s="505"/>
      <c r="B43" s="242">
        <v>14</v>
      </c>
      <c r="C43" s="243"/>
      <c r="D43" s="244"/>
      <c r="E43" s="245"/>
      <c r="F43" s="244"/>
      <c r="G43" s="245"/>
      <c r="H43" s="244">
        <v>16</v>
      </c>
      <c r="I43" s="245"/>
      <c r="J43" s="244"/>
      <c r="K43" s="245"/>
      <c r="L43" s="244"/>
      <c r="M43" s="245">
        <v>14</v>
      </c>
      <c r="N43" s="244"/>
      <c r="O43" s="245"/>
      <c r="P43" s="244"/>
      <c r="Q43" s="245">
        <v>8</v>
      </c>
      <c r="R43" s="244"/>
      <c r="S43" s="245"/>
      <c r="T43" s="244"/>
      <c r="U43" s="245"/>
      <c r="V43" s="242"/>
      <c r="W43" s="243"/>
      <c r="X43" s="244"/>
      <c r="Y43" s="245"/>
      <c r="Z43" s="244">
        <v>1</v>
      </c>
      <c r="AA43" s="245"/>
      <c r="AB43" s="244"/>
      <c r="AC43" s="245"/>
      <c r="AD43" s="244"/>
      <c r="AE43" s="245"/>
      <c r="AF43" s="244">
        <v>1</v>
      </c>
      <c r="AG43" s="245"/>
      <c r="AH43" s="246"/>
      <c r="AI43" s="245"/>
      <c r="AJ43" s="244"/>
      <c r="AK43" s="245"/>
      <c r="AL43" s="246"/>
      <c r="AM43" s="245"/>
      <c r="AN43" s="246"/>
      <c r="AO43" s="245"/>
      <c r="AP43" s="247"/>
      <c r="AQ43" s="497"/>
      <c r="AR43" s="498" t="e">
        <f>RANK(BD43,$Y$5:$Y$26)</f>
        <v>#N/A</v>
      </c>
    </row>
    <row r="44" spans="1:44" ht="15" customHeight="1" thickBot="1">
      <c r="A44" s="505"/>
      <c r="B44" s="255"/>
      <c r="C44" s="256"/>
      <c r="D44" s="257"/>
      <c r="E44" s="258"/>
      <c r="F44" s="257"/>
      <c r="G44" s="258"/>
      <c r="H44" s="257">
        <v>10</v>
      </c>
      <c r="I44" s="258"/>
      <c r="J44" s="257"/>
      <c r="K44" s="258"/>
      <c r="L44" s="257"/>
      <c r="M44" s="258"/>
      <c r="N44" s="257"/>
      <c r="O44" s="258"/>
      <c r="P44" s="257"/>
      <c r="Q44" s="258">
        <v>2</v>
      </c>
      <c r="R44" s="257"/>
      <c r="S44" s="258"/>
      <c r="T44" s="257"/>
      <c r="U44" s="258"/>
      <c r="V44" s="255"/>
      <c r="W44" s="256"/>
      <c r="X44" s="257"/>
      <c r="Y44" s="258"/>
      <c r="Z44" s="257">
        <v>1</v>
      </c>
      <c r="AA44" s="258"/>
      <c r="AB44" s="257"/>
      <c r="AC44" s="258"/>
      <c r="AD44" s="257"/>
      <c r="AE44" s="258"/>
      <c r="AF44" s="257"/>
      <c r="AG44" s="258"/>
      <c r="AH44" s="259"/>
      <c r="AI44" s="258"/>
      <c r="AJ44" s="257"/>
      <c r="AK44" s="258"/>
      <c r="AL44" s="259"/>
      <c r="AM44" s="258"/>
      <c r="AN44" s="259"/>
      <c r="AO44" s="258"/>
      <c r="AP44" s="254"/>
      <c r="AQ44" s="497"/>
      <c r="AR44" s="498" t="e">
        <f>RANK(BD44,$Y$5:$Y$26)</f>
        <v>#N/A</v>
      </c>
    </row>
    <row r="45" spans="1:44" ht="15" customHeight="1">
      <c r="A45" s="503" t="s">
        <v>1078</v>
      </c>
      <c r="B45" s="235">
        <v>24</v>
      </c>
      <c r="C45" s="236"/>
      <c r="D45" s="237"/>
      <c r="E45" s="238"/>
      <c r="F45" s="237"/>
      <c r="G45" s="238"/>
      <c r="H45" s="237">
        <v>1</v>
      </c>
      <c r="I45" s="238"/>
      <c r="J45" s="237"/>
      <c r="K45" s="238"/>
      <c r="L45" s="237">
        <v>27</v>
      </c>
      <c r="M45" s="238"/>
      <c r="N45" s="237"/>
      <c r="O45" s="238">
        <v>24</v>
      </c>
      <c r="P45" s="237">
        <v>21</v>
      </c>
      <c r="Q45" s="238"/>
      <c r="R45" s="237">
        <v>2</v>
      </c>
      <c r="S45" s="238">
        <v>10</v>
      </c>
      <c r="T45" s="237"/>
      <c r="U45" s="238"/>
      <c r="V45" s="235">
        <v>24</v>
      </c>
      <c r="W45" s="236">
        <v>27</v>
      </c>
      <c r="X45" s="237"/>
      <c r="Y45" s="238"/>
      <c r="Z45" s="237">
        <v>12</v>
      </c>
      <c r="AA45" s="238"/>
      <c r="AB45" s="237">
        <v>24</v>
      </c>
      <c r="AC45" s="238"/>
      <c r="AD45" s="237"/>
      <c r="AE45" s="238"/>
      <c r="AF45" s="237">
        <v>27</v>
      </c>
      <c r="AG45" s="238">
        <v>24</v>
      </c>
      <c r="AH45" s="240"/>
      <c r="AI45" s="238"/>
      <c r="AJ45" s="237">
        <v>8</v>
      </c>
      <c r="AK45" s="238">
        <v>21</v>
      </c>
      <c r="AL45" s="240">
        <v>21</v>
      </c>
      <c r="AM45" s="238">
        <v>27</v>
      </c>
      <c r="AN45" s="240">
        <v>10</v>
      </c>
      <c r="AO45" s="238"/>
      <c r="AP45" s="241">
        <v>392</v>
      </c>
      <c r="AQ45" s="497">
        <f>COUNT(B45:AO47)</f>
        <v>27</v>
      </c>
      <c r="AR45" s="498">
        <f>RANK(AP45,$AP$3:$AP$59)</f>
        <v>5</v>
      </c>
    </row>
    <row r="46" spans="1:44" ht="15" customHeight="1">
      <c r="A46" s="503"/>
      <c r="B46" s="242">
        <v>18</v>
      </c>
      <c r="C46" s="243"/>
      <c r="D46" s="244"/>
      <c r="E46" s="245"/>
      <c r="F46" s="244"/>
      <c r="G46" s="245"/>
      <c r="H46" s="244"/>
      <c r="I46" s="245"/>
      <c r="J46" s="244"/>
      <c r="K46" s="245"/>
      <c r="L46" s="244">
        <v>10</v>
      </c>
      <c r="M46" s="245"/>
      <c r="N46" s="244"/>
      <c r="O46" s="245"/>
      <c r="P46" s="244">
        <v>6</v>
      </c>
      <c r="Q46" s="245"/>
      <c r="R46" s="244"/>
      <c r="S46" s="245"/>
      <c r="T46" s="244"/>
      <c r="U46" s="245"/>
      <c r="V46" s="242"/>
      <c r="W46" s="243"/>
      <c r="X46" s="244"/>
      <c r="Y46" s="245"/>
      <c r="Z46" s="244">
        <v>4</v>
      </c>
      <c r="AA46" s="245"/>
      <c r="AB46" s="244"/>
      <c r="AC46" s="245"/>
      <c r="AD46" s="244"/>
      <c r="AE46" s="245"/>
      <c r="AF46" s="244">
        <v>12</v>
      </c>
      <c r="AG46" s="245"/>
      <c r="AH46" s="246"/>
      <c r="AI46" s="245"/>
      <c r="AJ46" s="244">
        <v>6</v>
      </c>
      <c r="AK46" s="245"/>
      <c r="AL46" s="246"/>
      <c r="AM46" s="245"/>
      <c r="AN46" s="246"/>
      <c r="AO46" s="245"/>
      <c r="AP46" s="247"/>
      <c r="AQ46" s="497"/>
      <c r="AR46" s="498" t="e">
        <f>RANK(BD46,$Y$5:$Y$26)</f>
        <v>#N/A</v>
      </c>
    </row>
    <row r="47" spans="1:44" ht="15" customHeight="1" thickBot="1">
      <c r="A47" s="503"/>
      <c r="B47" s="255"/>
      <c r="C47" s="256"/>
      <c r="D47" s="257"/>
      <c r="E47" s="258"/>
      <c r="F47" s="257"/>
      <c r="G47" s="258"/>
      <c r="H47" s="257"/>
      <c r="I47" s="258"/>
      <c r="J47" s="257"/>
      <c r="K47" s="258"/>
      <c r="L47" s="257"/>
      <c r="M47" s="258"/>
      <c r="N47" s="257"/>
      <c r="O47" s="258"/>
      <c r="P47" s="257">
        <v>1</v>
      </c>
      <c r="Q47" s="258"/>
      <c r="R47" s="257"/>
      <c r="S47" s="258"/>
      <c r="T47" s="257"/>
      <c r="U47" s="258"/>
      <c r="V47" s="255"/>
      <c r="W47" s="256"/>
      <c r="X47" s="257"/>
      <c r="Y47" s="258"/>
      <c r="Z47" s="257"/>
      <c r="AA47" s="258"/>
      <c r="AB47" s="257"/>
      <c r="AC47" s="258"/>
      <c r="AD47" s="257"/>
      <c r="AE47" s="258"/>
      <c r="AF47" s="257">
        <v>1</v>
      </c>
      <c r="AG47" s="258"/>
      <c r="AH47" s="259"/>
      <c r="AI47" s="258"/>
      <c r="AJ47" s="263">
        <v>1</v>
      </c>
      <c r="AK47" s="258"/>
      <c r="AL47" s="259"/>
      <c r="AM47" s="258"/>
      <c r="AN47" s="259"/>
      <c r="AO47" s="258"/>
      <c r="AP47" s="254"/>
      <c r="AQ47" s="497"/>
      <c r="AR47" s="498" t="e">
        <f>RANK(BD47,$Y$5:$Y$26)</f>
        <v>#N/A</v>
      </c>
    </row>
    <row r="48" spans="1:44" ht="15" customHeight="1">
      <c r="A48" s="496" t="s">
        <v>1079</v>
      </c>
      <c r="B48" s="235">
        <v>2</v>
      </c>
      <c r="C48" s="236">
        <v>12</v>
      </c>
      <c r="D48" s="237"/>
      <c r="E48" s="238"/>
      <c r="F48" s="237">
        <v>1</v>
      </c>
      <c r="G48" s="238">
        <v>10</v>
      </c>
      <c r="H48" s="237"/>
      <c r="I48" s="238"/>
      <c r="J48" s="237"/>
      <c r="K48" s="238"/>
      <c r="L48" s="237"/>
      <c r="M48" s="238"/>
      <c r="N48" s="237"/>
      <c r="O48" s="238"/>
      <c r="P48" s="237">
        <v>4</v>
      </c>
      <c r="Q48" s="238"/>
      <c r="R48" s="237">
        <v>8</v>
      </c>
      <c r="S48" s="238"/>
      <c r="T48" s="237"/>
      <c r="U48" s="238"/>
      <c r="V48" s="235"/>
      <c r="W48" s="236"/>
      <c r="X48" s="237"/>
      <c r="Y48" s="238"/>
      <c r="Z48" s="237">
        <v>1</v>
      </c>
      <c r="AA48" s="238">
        <v>1</v>
      </c>
      <c r="AB48" s="237"/>
      <c r="AC48" s="238"/>
      <c r="AD48" s="237">
        <v>8</v>
      </c>
      <c r="AE48" s="238">
        <v>2</v>
      </c>
      <c r="AF48" s="237">
        <v>16</v>
      </c>
      <c r="AG48" s="238"/>
      <c r="AH48" s="240">
        <v>1</v>
      </c>
      <c r="AI48" s="238">
        <v>18</v>
      </c>
      <c r="AJ48" s="237">
        <v>12</v>
      </c>
      <c r="AK48" s="238"/>
      <c r="AL48" s="240"/>
      <c r="AM48" s="238"/>
      <c r="AN48" s="240"/>
      <c r="AO48" s="238"/>
      <c r="AP48" s="241">
        <f>SUM(B48:AO50)</f>
        <v>110</v>
      </c>
      <c r="AQ48" s="497">
        <f>COUNT(B48:AO50)</f>
        <v>21</v>
      </c>
      <c r="AR48" s="498">
        <f>RANK(AP48,$AP$3:$AP$59)</f>
        <v>17</v>
      </c>
    </row>
    <row r="49" spans="1:44" ht="15" customHeight="1">
      <c r="A49" s="496"/>
      <c r="B49" s="242"/>
      <c r="C49" s="243"/>
      <c r="D49" s="244"/>
      <c r="E49" s="245"/>
      <c r="F49" s="244">
        <v>1</v>
      </c>
      <c r="G49" s="245">
        <v>8</v>
      </c>
      <c r="H49" s="244"/>
      <c r="I49" s="245"/>
      <c r="J49" s="244"/>
      <c r="K49" s="245"/>
      <c r="L49" s="244"/>
      <c r="M49" s="245"/>
      <c r="N49" s="244"/>
      <c r="O49" s="245"/>
      <c r="P49" s="244">
        <v>1</v>
      </c>
      <c r="Q49" s="245"/>
      <c r="R49" s="244">
        <v>1</v>
      </c>
      <c r="S49" s="245"/>
      <c r="T49" s="244"/>
      <c r="U49" s="245"/>
      <c r="V49" s="242"/>
      <c r="W49" s="243"/>
      <c r="X49" s="244"/>
      <c r="Y49" s="245"/>
      <c r="Z49" s="244"/>
      <c r="AA49" s="245"/>
      <c r="AB49" s="244"/>
      <c r="AC49" s="245"/>
      <c r="AD49" s="244">
        <v>1</v>
      </c>
      <c r="AE49" s="245"/>
      <c r="AF49" s="244"/>
      <c r="AG49" s="245"/>
      <c r="AH49" s="246"/>
      <c r="AI49" s="245"/>
      <c r="AJ49" s="244">
        <v>1</v>
      </c>
      <c r="AK49" s="245"/>
      <c r="AL49" s="246"/>
      <c r="AM49" s="245"/>
      <c r="AN49" s="246"/>
      <c r="AO49" s="245"/>
      <c r="AP49" s="247"/>
      <c r="AQ49" s="497"/>
      <c r="AR49" s="498" t="e">
        <f>RANK(BD49,$Y$5:$Y$26)</f>
        <v>#N/A</v>
      </c>
    </row>
    <row r="50" spans="1:44" ht="15" customHeight="1" thickBot="1">
      <c r="A50" s="496"/>
      <c r="B50" s="255"/>
      <c r="C50" s="256"/>
      <c r="D50" s="257"/>
      <c r="E50" s="258"/>
      <c r="F50" s="257">
        <v>1</v>
      </c>
      <c r="G50" s="258"/>
      <c r="H50" s="257"/>
      <c r="I50" s="258"/>
      <c r="J50" s="257"/>
      <c r="K50" s="258"/>
      <c r="L50" s="257"/>
      <c r="M50" s="258"/>
      <c r="N50" s="257"/>
      <c r="O50" s="258"/>
      <c r="P50" s="257"/>
      <c r="Q50" s="258"/>
      <c r="R50" s="257"/>
      <c r="S50" s="258"/>
      <c r="T50" s="257"/>
      <c r="U50" s="258"/>
      <c r="V50" s="255"/>
      <c r="W50" s="256"/>
      <c r="X50" s="257"/>
      <c r="Y50" s="258"/>
      <c r="Z50" s="257"/>
      <c r="AA50" s="258"/>
      <c r="AB50" s="257"/>
      <c r="AC50" s="258"/>
      <c r="AD50" s="257"/>
      <c r="AE50" s="258"/>
      <c r="AF50" s="257"/>
      <c r="AG50" s="258"/>
      <c r="AH50" s="259"/>
      <c r="AI50" s="258"/>
      <c r="AJ50" s="257"/>
      <c r="AK50" s="258"/>
      <c r="AL50" s="259"/>
      <c r="AM50" s="258"/>
      <c r="AN50" s="259"/>
      <c r="AO50" s="258"/>
      <c r="AP50" s="254"/>
      <c r="AQ50" s="497"/>
      <c r="AR50" s="498" t="e">
        <f>RANK(BD50,$Y$5:$Y$26)</f>
        <v>#N/A</v>
      </c>
    </row>
    <row r="51" spans="1:44" ht="15" customHeight="1">
      <c r="A51" s="499" t="s">
        <v>1080</v>
      </c>
      <c r="B51" s="235">
        <v>12</v>
      </c>
      <c r="C51" s="236">
        <v>24</v>
      </c>
      <c r="D51" s="237"/>
      <c r="E51" s="238"/>
      <c r="F51" s="237">
        <v>4</v>
      </c>
      <c r="G51" s="238"/>
      <c r="H51" s="237">
        <v>18</v>
      </c>
      <c r="I51" s="238"/>
      <c r="J51" s="237"/>
      <c r="K51" s="238"/>
      <c r="L51" s="237">
        <v>24</v>
      </c>
      <c r="M51" s="238"/>
      <c r="N51" s="237">
        <v>12</v>
      </c>
      <c r="O51" s="238"/>
      <c r="P51" s="237">
        <v>1</v>
      </c>
      <c r="Q51" s="238"/>
      <c r="R51" s="237"/>
      <c r="S51" s="238"/>
      <c r="T51" s="237"/>
      <c r="U51" s="238"/>
      <c r="V51" s="235">
        <v>27</v>
      </c>
      <c r="W51" s="236">
        <v>24</v>
      </c>
      <c r="X51" s="237">
        <v>24</v>
      </c>
      <c r="Y51" s="238"/>
      <c r="Z51" s="237"/>
      <c r="AA51" s="238">
        <v>14</v>
      </c>
      <c r="AB51" s="237"/>
      <c r="AC51" s="238"/>
      <c r="AD51" s="237"/>
      <c r="AE51" s="238"/>
      <c r="AF51" s="237">
        <v>14</v>
      </c>
      <c r="AG51" s="238"/>
      <c r="AH51" s="240">
        <v>10</v>
      </c>
      <c r="AI51" s="238"/>
      <c r="AJ51" s="237">
        <v>1</v>
      </c>
      <c r="AK51" s="238"/>
      <c r="AL51" s="240">
        <v>27</v>
      </c>
      <c r="AM51" s="238">
        <v>24</v>
      </c>
      <c r="AN51" s="240">
        <v>16</v>
      </c>
      <c r="AO51" s="238"/>
      <c r="AP51" s="241">
        <v>422</v>
      </c>
      <c r="AQ51" s="497">
        <f>COUNT(B51:AO53)</f>
        <v>28</v>
      </c>
      <c r="AR51" s="498">
        <f>RANK(AP51,$AP$3:$AP$59)</f>
        <v>2</v>
      </c>
    </row>
    <row r="52" spans="1:44" ht="15" customHeight="1">
      <c r="A52" s="496"/>
      <c r="B52" s="242">
        <v>4</v>
      </c>
      <c r="C52" s="243"/>
      <c r="D52" s="244"/>
      <c r="E52" s="245"/>
      <c r="F52" s="244">
        <v>1</v>
      </c>
      <c r="G52" s="245"/>
      <c r="H52" s="244"/>
      <c r="I52" s="245"/>
      <c r="J52" s="244"/>
      <c r="K52" s="245"/>
      <c r="L52" s="244">
        <v>21</v>
      </c>
      <c r="M52" s="245"/>
      <c r="N52" s="244"/>
      <c r="O52" s="245"/>
      <c r="P52" s="244"/>
      <c r="Q52" s="245"/>
      <c r="R52" s="244"/>
      <c r="S52" s="245"/>
      <c r="T52" s="244"/>
      <c r="U52" s="245"/>
      <c r="V52" s="242">
        <v>21</v>
      </c>
      <c r="W52" s="243">
        <v>21</v>
      </c>
      <c r="X52" s="244"/>
      <c r="Y52" s="245"/>
      <c r="Z52" s="244"/>
      <c r="AA52" s="245"/>
      <c r="AB52" s="244"/>
      <c r="AC52" s="245"/>
      <c r="AD52" s="244"/>
      <c r="AE52" s="245"/>
      <c r="AF52" s="261">
        <v>1</v>
      </c>
      <c r="AG52" s="245"/>
      <c r="AH52" s="260">
        <v>1</v>
      </c>
      <c r="AI52" s="245"/>
      <c r="AJ52" s="244"/>
      <c r="AK52" s="245"/>
      <c r="AL52" s="246">
        <v>24</v>
      </c>
      <c r="AM52" s="245"/>
      <c r="AN52" s="246"/>
      <c r="AO52" s="245"/>
      <c r="AP52" s="247"/>
      <c r="AQ52" s="497"/>
      <c r="AR52" s="498" t="e">
        <f>RANK(BD52,$Y$5:$Y$26)</f>
        <v>#N/A</v>
      </c>
    </row>
    <row r="53" spans="1:44" ht="15" customHeight="1" thickBot="1">
      <c r="A53" s="496"/>
      <c r="B53" s="255"/>
      <c r="C53" s="256"/>
      <c r="D53" s="257"/>
      <c r="E53" s="258"/>
      <c r="F53" s="257"/>
      <c r="G53" s="258"/>
      <c r="H53" s="257"/>
      <c r="I53" s="258"/>
      <c r="J53" s="257"/>
      <c r="K53" s="258"/>
      <c r="L53" s="257">
        <v>18</v>
      </c>
      <c r="M53" s="258"/>
      <c r="N53" s="257"/>
      <c r="O53" s="258"/>
      <c r="P53" s="257"/>
      <c r="Q53" s="258"/>
      <c r="R53" s="257"/>
      <c r="S53" s="258"/>
      <c r="T53" s="257"/>
      <c r="U53" s="258"/>
      <c r="V53" s="255">
        <v>18</v>
      </c>
      <c r="W53" s="256"/>
      <c r="X53" s="257"/>
      <c r="Y53" s="258"/>
      <c r="Z53" s="257"/>
      <c r="AA53" s="258"/>
      <c r="AB53" s="257"/>
      <c r="AC53" s="258"/>
      <c r="AD53" s="257"/>
      <c r="AE53" s="258"/>
      <c r="AF53" s="257"/>
      <c r="AG53" s="258"/>
      <c r="AH53" s="259"/>
      <c r="AI53" s="258"/>
      <c r="AJ53" s="257"/>
      <c r="AK53" s="258"/>
      <c r="AL53" s="259">
        <v>18</v>
      </c>
      <c r="AM53" s="258"/>
      <c r="AN53" s="259"/>
      <c r="AO53" s="258"/>
      <c r="AP53" s="254"/>
      <c r="AQ53" s="497"/>
      <c r="AR53" s="498" t="e">
        <f>RANK(BD53,$Y$5:$Y$26)</f>
        <v>#N/A</v>
      </c>
    </row>
    <row r="54" spans="1:44" ht="15" customHeight="1">
      <c r="A54" s="500" t="s">
        <v>1081</v>
      </c>
      <c r="B54" s="235"/>
      <c r="C54" s="236"/>
      <c r="D54" s="237">
        <v>10</v>
      </c>
      <c r="E54" s="238"/>
      <c r="F54" s="237">
        <v>2</v>
      </c>
      <c r="G54" s="238"/>
      <c r="H54" s="237"/>
      <c r="I54" s="238"/>
      <c r="J54" s="237">
        <v>24</v>
      </c>
      <c r="K54" s="238"/>
      <c r="L54" s="237"/>
      <c r="M54" s="238">
        <v>4</v>
      </c>
      <c r="N54" s="237">
        <v>10</v>
      </c>
      <c r="O54" s="238">
        <v>16</v>
      </c>
      <c r="P54" s="237">
        <v>24</v>
      </c>
      <c r="Q54" s="238">
        <v>6</v>
      </c>
      <c r="R54" s="237"/>
      <c r="S54" s="238">
        <v>14</v>
      </c>
      <c r="T54" s="237">
        <v>27</v>
      </c>
      <c r="U54" s="238">
        <v>24</v>
      </c>
      <c r="V54" s="235"/>
      <c r="W54" s="236">
        <v>18</v>
      </c>
      <c r="X54" s="237"/>
      <c r="Y54" s="238"/>
      <c r="Z54" s="237"/>
      <c r="AA54" s="238"/>
      <c r="AB54" s="237"/>
      <c r="AC54" s="238"/>
      <c r="AD54" s="262">
        <v>1</v>
      </c>
      <c r="AE54" s="238"/>
      <c r="AF54" s="237">
        <v>1</v>
      </c>
      <c r="AG54" s="238">
        <v>2</v>
      </c>
      <c r="AH54" s="240">
        <v>18</v>
      </c>
      <c r="AI54" s="238">
        <v>21</v>
      </c>
      <c r="AJ54" s="237"/>
      <c r="AK54" s="238">
        <v>16</v>
      </c>
      <c r="AL54" s="240"/>
      <c r="AM54" s="238">
        <v>21</v>
      </c>
      <c r="AN54" s="240">
        <v>18</v>
      </c>
      <c r="AO54" s="238">
        <v>16</v>
      </c>
      <c r="AP54" s="241">
        <v>356</v>
      </c>
      <c r="AQ54" s="497">
        <f>COUNT(B54:AO56)</f>
        <v>30</v>
      </c>
      <c r="AR54" s="498">
        <f>RANK(AP54,$AP$3:$AP$59)</f>
        <v>6</v>
      </c>
    </row>
    <row r="55" spans="1:44" ht="15" customHeight="1">
      <c r="A55" s="501"/>
      <c r="B55" s="242"/>
      <c r="C55" s="243"/>
      <c r="D55" s="244">
        <v>4</v>
      </c>
      <c r="E55" s="245"/>
      <c r="F55" s="261">
        <v>1</v>
      </c>
      <c r="G55" s="245"/>
      <c r="H55" s="244"/>
      <c r="I55" s="245"/>
      <c r="J55" s="244">
        <v>14</v>
      </c>
      <c r="K55" s="245"/>
      <c r="L55" s="244"/>
      <c r="M55" s="245"/>
      <c r="N55" s="261">
        <v>1</v>
      </c>
      <c r="O55" s="245"/>
      <c r="P55" s="261">
        <v>1</v>
      </c>
      <c r="Q55" s="245"/>
      <c r="R55" s="244"/>
      <c r="S55" s="245"/>
      <c r="T55" s="244">
        <v>24</v>
      </c>
      <c r="U55" s="245"/>
      <c r="V55" s="242"/>
      <c r="W55" s="243"/>
      <c r="X55" s="244"/>
      <c r="Y55" s="245"/>
      <c r="Z55" s="244"/>
      <c r="AA55" s="245"/>
      <c r="AB55" s="244"/>
      <c r="AC55" s="245"/>
      <c r="AD55" s="244"/>
      <c r="AE55" s="245"/>
      <c r="AF55" s="244"/>
      <c r="AG55" s="245"/>
      <c r="AH55" s="246">
        <v>6</v>
      </c>
      <c r="AI55" s="245"/>
      <c r="AJ55" s="244"/>
      <c r="AK55" s="245">
        <v>12</v>
      </c>
      <c r="AL55" s="246"/>
      <c r="AM55" s="245"/>
      <c r="AN55" s="246"/>
      <c r="AO55" s="245"/>
      <c r="AP55" s="247"/>
      <c r="AQ55" s="497"/>
      <c r="AR55" s="498" t="e">
        <f>RANK(BD55,$Y$5:$Y$26)</f>
        <v>#N/A</v>
      </c>
    </row>
    <row r="56" spans="1:44" ht="15" customHeight="1" thickBot="1">
      <c r="A56" s="502"/>
      <c r="B56" s="255"/>
      <c r="C56" s="256"/>
      <c r="D56" s="257"/>
      <c r="E56" s="258"/>
      <c r="F56" s="257"/>
      <c r="G56" s="258"/>
      <c r="H56" s="257"/>
      <c r="I56" s="258"/>
      <c r="J56" s="257"/>
      <c r="K56" s="258"/>
      <c r="L56" s="257"/>
      <c r="M56" s="258"/>
      <c r="N56" s="257"/>
      <c r="O56" s="258"/>
      <c r="P56" s="257"/>
      <c r="Q56" s="258"/>
      <c r="R56" s="257"/>
      <c r="S56" s="258"/>
      <c r="T56" s="257"/>
      <c r="U56" s="258"/>
      <c r="V56" s="255"/>
      <c r="W56" s="256"/>
      <c r="X56" s="257"/>
      <c r="Y56" s="258"/>
      <c r="Z56" s="257"/>
      <c r="AA56" s="258"/>
      <c r="AB56" s="257"/>
      <c r="AC56" s="258"/>
      <c r="AD56" s="257"/>
      <c r="AE56" s="258"/>
      <c r="AF56" s="257"/>
      <c r="AG56" s="258"/>
      <c r="AH56" s="259">
        <v>4</v>
      </c>
      <c r="AI56" s="258"/>
      <c r="AJ56" s="257"/>
      <c r="AK56" s="258"/>
      <c r="AL56" s="259"/>
      <c r="AM56" s="258"/>
      <c r="AN56" s="259"/>
      <c r="AO56" s="258"/>
      <c r="AP56" s="254"/>
      <c r="AQ56" s="497"/>
      <c r="AR56" s="498" t="e">
        <f>RANK(BD56,$Y$5:$Y$26)</f>
        <v>#N/A</v>
      </c>
    </row>
    <row r="57" spans="1:44" ht="15" customHeight="1">
      <c r="A57" s="496" t="s">
        <v>1082</v>
      </c>
      <c r="B57" s="235">
        <v>27</v>
      </c>
      <c r="C57" s="236">
        <v>21</v>
      </c>
      <c r="D57" s="237"/>
      <c r="E57" s="238"/>
      <c r="F57" s="237">
        <v>21</v>
      </c>
      <c r="G57" s="238"/>
      <c r="H57" s="237">
        <v>14</v>
      </c>
      <c r="I57" s="238">
        <v>21</v>
      </c>
      <c r="J57" s="237"/>
      <c r="K57" s="238"/>
      <c r="L57" s="237"/>
      <c r="M57" s="238"/>
      <c r="N57" s="237">
        <v>16</v>
      </c>
      <c r="O57" s="238">
        <v>18</v>
      </c>
      <c r="P57" s="237">
        <v>27</v>
      </c>
      <c r="Q57" s="238"/>
      <c r="R57" s="237">
        <v>18</v>
      </c>
      <c r="S57" s="238">
        <v>21</v>
      </c>
      <c r="T57" s="237">
        <v>21</v>
      </c>
      <c r="U57" s="238"/>
      <c r="V57" s="235"/>
      <c r="W57" s="236"/>
      <c r="X57" s="237"/>
      <c r="Y57" s="238"/>
      <c r="Z57" s="237">
        <v>1</v>
      </c>
      <c r="AA57" s="238">
        <v>4</v>
      </c>
      <c r="AB57" s="237"/>
      <c r="AC57" s="238"/>
      <c r="AD57" s="237">
        <v>14</v>
      </c>
      <c r="AE57" s="238">
        <v>27</v>
      </c>
      <c r="AF57" s="237">
        <v>18</v>
      </c>
      <c r="AG57" s="238"/>
      <c r="AH57" s="240">
        <v>21</v>
      </c>
      <c r="AI57" s="238"/>
      <c r="AJ57" s="237">
        <v>18</v>
      </c>
      <c r="AK57" s="238"/>
      <c r="AL57" s="240"/>
      <c r="AM57" s="238"/>
      <c r="AN57" s="240">
        <v>21</v>
      </c>
      <c r="AO57" s="238"/>
      <c r="AP57" s="241">
        <f>SUM(B57:AO59)</f>
        <v>399</v>
      </c>
      <c r="AQ57" s="497">
        <f>COUNT(B57:AO59)</f>
        <v>23</v>
      </c>
      <c r="AR57" s="498">
        <f>RANK(AP57,$AP$3:$AP$59)</f>
        <v>4</v>
      </c>
    </row>
    <row r="58" spans="1:44" ht="15" customHeight="1">
      <c r="A58" s="496"/>
      <c r="B58" s="242"/>
      <c r="C58" s="243"/>
      <c r="D58" s="244"/>
      <c r="E58" s="245"/>
      <c r="F58" s="244"/>
      <c r="G58" s="245"/>
      <c r="H58" s="244"/>
      <c r="I58" s="245"/>
      <c r="J58" s="244"/>
      <c r="K58" s="245"/>
      <c r="L58" s="244"/>
      <c r="M58" s="245"/>
      <c r="N58" s="244"/>
      <c r="O58" s="245"/>
      <c r="P58" s="244"/>
      <c r="Q58" s="245"/>
      <c r="R58" s="244">
        <v>12</v>
      </c>
      <c r="S58" s="245">
        <v>6</v>
      </c>
      <c r="T58" s="244"/>
      <c r="U58" s="245"/>
      <c r="V58" s="242"/>
      <c r="W58" s="243"/>
      <c r="X58" s="244"/>
      <c r="Y58" s="245"/>
      <c r="Z58" s="244"/>
      <c r="AA58" s="245"/>
      <c r="AB58" s="244"/>
      <c r="AC58" s="245"/>
      <c r="AD58" s="244"/>
      <c r="AE58" s="245">
        <v>16</v>
      </c>
      <c r="AF58" s="244"/>
      <c r="AG58" s="245"/>
      <c r="AH58" s="246"/>
      <c r="AI58" s="245"/>
      <c r="AJ58" s="244">
        <v>16</v>
      </c>
      <c r="AK58" s="245"/>
      <c r="AL58" s="246"/>
      <c r="AM58" s="245"/>
      <c r="AN58" s="246"/>
      <c r="AO58" s="245"/>
      <c r="AP58" s="247"/>
      <c r="AQ58" s="497"/>
      <c r="AR58" s="498" t="e">
        <f>RANK(BD58,$Y$5:$Y$26)</f>
        <v>#N/A</v>
      </c>
    </row>
    <row r="59" spans="1:44" ht="15" customHeight="1" thickBot="1">
      <c r="A59" s="496"/>
      <c r="B59" s="255"/>
      <c r="C59" s="256"/>
      <c r="D59" s="257"/>
      <c r="E59" s="258"/>
      <c r="F59" s="257"/>
      <c r="G59" s="258"/>
      <c r="H59" s="257"/>
      <c r="I59" s="258"/>
      <c r="J59" s="257"/>
      <c r="K59" s="258"/>
      <c r="L59" s="257"/>
      <c r="M59" s="258"/>
      <c r="N59" s="257"/>
      <c r="O59" s="258"/>
      <c r="P59" s="257"/>
      <c r="Q59" s="258"/>
      <c r="R59" s="257"/>
      <c r="S59" s="258"/>
      <c r="T59" s="257"/>
      <c r="U59" s="258"/>
      <c r="V59" s="255"/>
      <c r="W59" s="256"/>
      <c r="X59" s="257"/>
      <c r="Y59" s="258"/>
      <c r="Z59" s="257"/>
      <c r="AA59" s="258"/>
      <c r="AB59" s="257"/>
      <c r="AC59" s="258"/>
      <c r="AD59" s="257"/>
      <c r="AE59" s="258"/>
      <c r="AF59" s="257"/>
      <c r="AG59" s="258"/>
      <c r="AH59" s="259"/>
      <c r="AI59" s="258"/>
      <c r="AJ59" s="257"/>
      <c r="AK59" s="258"/>
      <c r="AL59" s="259"/>
      <c r="AM59" s="258"/>
      <c r="AN59" s="259"/>
      <c r="AO59" s="258"/>
      <c r="AP59" s="254"/>
      <c r="AQ59" s="497"/>
      <c r="AR59" s="498" t="e">
        <f>RANK(BD59,$Y$5:$Y$26)</f>
        <v>#N/A</v>
      </c>
    </row>
  </sheetData>
  <sheetProtection/>
  <mergeCells count="58">
    <mergeCell ref="A1:A2"/>
    <mergeCell ref="A3:A5"/>
    <mergeCell ref="AQ3:AQ5"/>
    <mergeCell ref="AR3:AR5"/>
    <mergeCell ref="A6:A8"/>
    <mergeCell ref="AQ6:AQ8"/>
    <mergeCell ref="AR6:AR8"/>
    <mergeCell ref="A9:A11"/>
    <mergeCell ref="AQ9:AQ11"/>
    <mergeCell ref="AR9:AR11"/>
    <mergeCell ref="A12:A14"/>
    <mergeCell ref="AQ12:AQ14"/>
    <mergeCell ref="AR12:AR14"/>
    <mergeCell ref="A15:A17"/>
    <mergeCell ref="AQ15:AQ17"/>
    <mergeCell ref="AR15:AR17"/>
    <mergeCell ref="A18:A20"/>
    <mergeCell ref="AQ18:AQ20"/>
    <mergeCell ref="AR18:AR20"/>
    <mergeCell ref="A21:A23"/>
    <mergeCell ref="AQ21:AQ23"/>
    <mergeCell ref="AR21:AR23"/>
    <mergeCell ref="A24:A26"/>
    <mergeCell ref="AQ24:AQ26"/>
    <mergeCell ref="AR24:AR26"/>
    <mergeCell ref="A27:A29"/>
    <mergeCell ref="AQ27:AQ29"/>
    <mergeCell ref="AR27:AR29"/>
    <mergeCell ref="A30:A32"/>
    <mergeCell ref="AQ30:AQ32"/>
    <mergeCell ref="AR30:AR32"/>
    <mergeCell ref="A33:A35"/>
    <mergeCell ref="AQ33:AQ35"/>
    <mergeCell ref="AR33:AR35"/>
    <mergeCell ref="A36:A38"/>
    <mergeCell ref="AQ36:AQ38"/>
    <mergeCell ref="AR36:AR38"/>
    <mergeCell ref="A39:A41"/>
    <mergeCell ref="AQ39:AQ41"/>
    <mergeCell ref="AR39:AR41"/>
    <mergeCell ref="A42:A44"/>
    <mergeCell ref="AQ42:AQ44"/>
    <mergeCell ref="AR42:AR44"/>
    <mergeCell ref="A45:A47"/>
    <mergeCell ref="AQ45:AQ47"/>
    <mergeCell ref="AR45:AR47"/>
    <mergeCell ref="A48:A50"/>
    <mergeCell ref="AQ48:AQ50"/>
    <mergeCell ref="AR48:AR50"/>
    <mergeCell ref="A57:A59"/>
    <mergeCell ref="AQ57:AQ59"/>
    <mergeCell ref="AR57:AR59"/>
    <mergeCell ref="A51:A53"/>
    <mergeCell ref="AQ51:AQ53"/>
    <mergeCell ref="AR51:AR53"/>
    <mergeCell ref="A54:A56"/>
    <mergeCell ref="AQ54:AQ56"/>
    <mergeCell ref="AR54:AR56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finish</dc:creator>
  <cp:keywords/>
  <dc:description/>
  <cp:lastModifiedBy>User</cp:lastModifiedBy>
  <dcterms:created xsi:type="dcterms:W3CDTF">2012-04-27T11:13:08Z</dcterms:created>
  <dcterms:modified xsi:type="dcterms:W3CDTF">2012-04-27T13:26:28Z</dcterms:modified>
  <cp:category/>
  <cp:version/>
  <cp:contentType/>
  <cp:contentStatus/>
</cp:coreProperties>
</file>