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5730" activeTab="2"/>
  </bookViews>
  <sheets>
    <sheet name="Ит высота,шест" sheetId="1" r:id="rId1"/>
    <sheet name="прыжки, метания" sheetId="2" r:id="rId2"/>
    <sheet name="Итог бег" sheetId="3" r:id="rId3"/>
    <sheet name="команда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100">'[1]КлМ1'!$C$4:$D$14</definedName>
    <definedName name="_1000">'[1]КлМ1'!$O$4:$P$14</definedName>
    <definedName name="_10000">'[1]КлМ1'!$W$4:$X$14</definedName>
    <definedName name="_10000с_х">'[2]Кл2'!$AL$2:$AM$12</definedName>
    <definedName name="_10000х">'[1]КлМ1'!$AM$4:$AN$14</definedName>
    <definedName name="_1000х">'[1]КлМ1'!$AE$4:$AF$14</definedName>
    <definedName name="_100м">'[2]Кл3'!$B$17:$C$27</definedName>
    <definedName name="_110_б">'[2]Кл3'!$D$17:$E$27</definedName>
    <definedName name="_110б">'[1]КлМ1'!$AW$4:$AX$14</definedName>
    <definedName name="_1500">'[1]КлМ1'!$Q$4:$R$14</definedName>
    <definedName name="_1500_п">'[3]Кл2'!$AR$2:$AS$12</definedName>
    <definedName name="_1500п">'[1]КлМ1'!$Y$4:$Z$14</definedName>
    <definedName name="_200">'[1]КлМ1'!$E$4:$F$14</definedName>
    <definedName name="_2000_п">'[2]Кл2'!$AN$2:$AO$12</definedName>
    <definedName name="_2000п">'[1]КлМ1'!$AA$4:$AB$14</definedName>
    <definedName name="_2000х">'[1]КлМ1'!$AG$4:$AH$14</definedName>
    <definedName name="_20км_х">'[2]Кл3'!$V$17:$W$27</definedName>
    <definedName name="_20х">'[1]КлМ1'!$AO$4:$AP$14</definedName>
    <definedName name="_300">'[1]КлМ1'!$G$4:$H$14</definedName>
    <definedName name="_3000">'[1]КлМ1'!$S$4:$T$14</definedName>
    <definedName name="_3000_п">'[2]Кл3'!$T$17:$U$27</definedName>
    <definedName name="_3000м">'[2]Кл2'!$AH$2:$AI$12</definedName>
    <definedName name="_3000п">'[1]КлМ1'!$AC$4:$AD$14</definedName>
    <definedName name="_3000с_х">'[2]Кл2'!$P$2:$Q$12</definedName>
    <definedName name="_3000х">'[1]КлМ1'!$AI$4:$AJ$14</definedName>
    <definedName name="_300б">'[1]КлМ1'!$AY$4:$AZ$14</definedName>
    <definedName name="_300м">'[2]Кл2'!$F$2:$G$12</definedName>
    <definedName name="_35х">'[1]КлМ1'!$AQ$4:$AR$14</definedName>
    <definedName name="_4_100">'[2]Кл3'!$AR$17:$AS$27</definedName>
    <definedName name="_4_400">'[2]Кл3'!$AT$17:$AU$27</definedName>
    <definedName name="_400">'[1]КлМ1'!$I$4:$J$14</definedName>
    <definedName name="_400_б">'[2]Кл3'!$H$17:$I$27</definedName>
    <definedName name="_400б">'[1]КлМ1'!$BA$4:$BB$14</definedName>
    <definedName name="_4х100">'[4]Лист2'!$Y$1:$Z$10</definedName>
    <definedName name="_4х400">'[4]Лист2'!$AA$1:$AB$10</definedName>
    <definedName name="_5000">'[1]КлМ1'!$U$4:$V$14</definedName>
    <definedName name="_5000_х">'[2]Кл2'!$AP$2:$AQ$12</definedName>
    <definedName name="_5000х">'[1]КлМ1'!$AK$4:$AL$14</definedName>
    <definedName name="_50км_х">'[2]Кл3'!$X$17:$Y$27</definedName>
    <definedName name="_50х">'[1]КлМ1'!$AS$4:$AT$14</definedName>
    <definedName name="_60">'[1]КлМ1'!$A$4:$B$14</definedName>
    <definedName name="_600">'[1]КлМ1'!$K$4:$L$14</definedName>
    <definedName name="_60m">'[5]Табл'!$A$3:$B$38</definedName>
    <definedName name="_60б">'[1]КлМ1'!$AU$4:$AV$14</definedName>
    <definedName name="_800">'[1]КлМ1'!$M$4:$N$14</definedName>
    <definedName name="_800m">'[5]Табл'!$C$3:$D$146</definedName>
    <definedName name="_Длина">'[5]Табл'!$G$2:$H$153</definedName>
    <definedName name="_Мяч">'[5]Табл'!$E$2:$F$153</definedName>
    <definedName name="ddd">#REF!</definedName>
    <definedName name="Input">#REF!,#REF!,#REF!,#REF!</definedName>
    <definedName name="Inputrange">#REF!,#REF!</definedName>
    <definedName name="inputrange2">#REF!</definedName>
    <definedName name="Z_32B54DA1_E75C_4ACB_8215_6AF412870D3F_.wvu.PrintArea" localSheetId="0" hidden="1">'Ит высота,шест'!$A$1:$T$20</definedName>
    <definedName name="Z_32B54DA1_E75C_4ACB_8215_6AF412870D3F_.wvu.PrintArea" localSheetId="2" hidden="1">'Итог бег'!$A$1:$K$228</definedName>
    <definedName name="Z_32B54DA1_E75C_4ACB_8215_6AF412870D3F_.wvu.PrintArea" localSheetId="3" hidden="1">'команда'!$A$1:$AL$55</definedName>
    <definedName name="Z_32B54DA1_E75C_4ACB_8215_6AF412870D3F_.wvu.PrintArea" localSheetId="1" hidden="1">'прыжки, метания'!$A$1:$P$128</definedName>
    <definedName name="zzz">#REF!,#REF!</definedName>
    <definedName name="баржен">'[6]60м сб ж'!#REF!</definedName>
    <definedName name="бармуж">'[6]60м cб М'!#REF!</definedName>
    <definedName name="восемжен">'[6]800м ж'!#REF!</definedName>
    <definedName name="восемсотмуж">'[6]800м М'!#REF!</definedName>
    <definedName name="Высота">'[1]КлМ1'!$BM$4:$BN$14</definedName>
    <definedName name="высотаж">'[6]Высота ж'!#REF!</definedName>
    <definedName name="высотам">'[6]Высота м'!#REF!</definedName>
    <definedName name="д100">'[1]КлД2'!$C$4:$D$14</definedName>
    <definedName name="д1000">'[1]КлД2'!$O$4:$P$14</definedName>
    <definedName name="д10000">'[1]КлД2'!$W$4:$X$14</definedName>
    <definedName name="д10000х">'[1]КлД2'!$AM$4:$AN$14</definedName>
    <definedName name="д1000х">'[1]КлД2'!$AE$4:$AF$14</definedName>
    <definedName name="д100б">'[1]КлД2'!$AS$4:$AT$14</definedName>
    <definedName name="д1500">'[1]КлД2'!$Q$4:$R$14</definedName>
    <definedName name="д1500п">'[1]КлД2'!$Y$4:$Z$14</definedName>
    <definedName name="д200">'[1]КлД2'!$E$4:$F$14</definedName>
    <definedName name="д2000п">'[1]КлД2'!$AA$4:$AB$14</definedName>
    <definedName name="д2000х">'[1]КлД2'!$AG$4:$AH$14</definedName>
    <definedName name="д20х">'[1]КлД2'!$AO$4:$AP$14</definedName>
    <definedName name="д300">'[1]КлД2'!$G$4:$H$14</definedName>
    <definedName name="д3000">'[1]КлД2'!$S$4:$T$14</definedName>
    <definedName name="д3000п">'[1]КлД2'!$AC$4:$AD$14</definedName>
    <definedName name="д3000х">'[1]КлД2'!$AI$4:$AJ$14</definedName>
    <definedName name="д300б">'[1]КлД2'!$AU$4:$AV$14</definedName>
    <definedName name="д400">'[1]КлД2'!$I$4:$J$14</definedName>
    <definedName name="д400б">'[1]КлД2'!$AW$4:$AX$14</definedName>
    <definedName name="д5000">'[1]КлД2'!$U$4:$V$14</definedName>
    <definedName name="д5000х">'[1]КлД2'!$AK$4:$AL$14</definedName>
    <definedName name="д60">'[1]КлД2'!$A$4:$B$14</definedName>
    <definedName name="д600">'[1]КлД2'!$K$4:$L$14</definedName>
    <definedName name="д60б">'[1]КлД2'!$AQ$4:$AR$14</definedName>
    <definedName name="д800">'[1]КлД2'!$M$4:$N$14</definedName>
    <definedName name="двестижен">'[7]200м ж'!$N$3:$O$15</definedName>
    <definedName name="двестимуж">'[7]200м м'!$N$3:$O$15</definedName>
    <definedName name="дВысота">'[1]КлД2'!$BI$4:$BJ$14</definedName>
    <definedName name="дДиск">'[1]КлД2'!$BC$4:$BD$14</definedName>
    <definedName name="дДлина">'[1]КлД2'!$BK$4:$BL$14</definedName>
    <definedName name="Диск">'[1]КлМ1'!$BG$4:$BH$14</definedName>
    <definedName name="дКопьё">'[1]КлД2'!$AY$4:$AZ$14</definedName>
    <definedName name="Длина">'[1]КлМ1'!$BO$4:$BP$14</definedName>
    <definedName name="ДлинаВ">'[4]Длина'!$G$7:$G$56,'[4]Длина'!$I$7:$I$56,'[4]Длина'!$K$7:$K$56,'[4]Длина'!$M$7:$M$56,'[4]Длина'!$O$7:$O$56,'[4]Длина'!$Q$7:$Q$56</definedName>
    <definedName name="длинажен">'[7]длина ж'!$O$4:$P$16</definedName>
    <definedName name="длинамуж">'[7]длина М'!$O$3:$P$14</definedName>
    <definedName name="дМолот">'[1]КлД2'!$BA$4:$BB$14</definedName>
    <definedName name="дТройной">'[1]КлД2'!$BM$4:$BN$14</definedName>
    <definedName name="дШест">'[1]КлД2'!$BG$4:$BH$14</definedName>
    <definedName name="дЯдро">'[1]КлД2'!$BE$4:$BF$14</definedName>
    <definedName name="Команда">'[8]КлМ1'!$Q$4:$R$14</definedName>
    <definedName name="Копьё">'[1]КлМ1'!$BC$4:$BD$14</definedName>
    <definedName name="Лучш">#REF!</definedName>
    <definedName name="Макс">#REF!</definedName>
    <definedName name="МаксЧисл">#REF!</definedName>
    <definedName name="Молот">'[1]КлМ1'!$BE$4:$BF$14</definedName>
    <definedName name="мы">#REF!</definedName>
    <definedName name="_xlnm.Print_Area" localSheetId="0">'Ит высота,шест'!$A$1:$T$20</definedName>
    <definedName name="_xlnm.Print_Area" localSheetId="2">'Итог бег'!$A$1:$K$228</definedName>
    <definedName name="_xlnm.Print_Area" localSheetId="3">'команда'!$A$1:$AL$55</definedName>
    <definedName name="_xlnm.Print_Area" localSheetId="1">'прыжки, метания'!$A$1:$P$128</definedName>
    <definedName name="Перевод">#REF!</definedName>
    <definedName name="полторажен">'[6]1500м ж'!#REF!</definedName>
    <definedName name="полторам">'[6]1500м М'!#REF!</definedName>
    <definedName name="Предв">#REF!</definedName>
    <definedName name="Предв2">#REF!</definedName>
    <definedName name="Предв3">#REF!</definedName>
    <definedName name="пятиборьежен">'[1]Пятиборье жен'!#REF!</definedName>
    <definedName name="пятьходьбажен">'[6]5схж'!#REF!</definedName>
    <definedName name="пятьходьбамуж">'[6]5сх  м'!#REF!</definedName>
    <definedName name="Результ">#REF!</definedName>
    <definedName name="результат2">#REF!</definedName>
    <definedName name="семиборьемужчины">'[9]Семиборье муж'!#REF!</definedName>
    <definedName name="стипльжен">'[6]2000ж пр'!#REF!</definedName>
    <definedName name="стипльмуж">'[6]2000М пр'!#REF!</definedName>
    <definedName name="тройкажен">'[7]3000ж'!$M$4:$N$15</definedName>
    <definedName name="ТРОЙКАМУЖ">'[7]3000М'!$M$3:$N$14</definedName>
    <definedName name="Тройной">'[1]КлМ1'!$BQ$4:$BR$14</definedName>
    <definedName name="ТройнойВ">'[4]Тройной'!$G$7:$G$56,'[4]Тройной'!$I$7:$I$56,'[4]Тройной'!$K$7:$K$56,'[4]Тройной'!$M$7:$M$56,'[4]Тройной'!$O$7:$O$56,'[4]Тройной'!$Q$7:$Q$56</definedName>
    <definedName name="тройнойжен">'[7]3-ой ж'!$O$3:$P$12</definedName>
    <definedName name="тройноймуж">'[7]3-ой М'!$O$3:$P$14</definedName>
    <definedName name="тыщажен">'[7]1000м ж'!$M$3:$N$13</definedName>
    <definedName name="тыщамуж">'[7]1000м М'!$M$3:$N$14</definedName>
    <definedName name="Фин2">#REF!</definedName>
    <definedName name="Фин3">#REF!</definedName>
    <definedName name="Финал">#REF!</definedName>
    <definedName name="ходьбажен">'[7]5сх ж'!$M$3:$N$13</definedName>
    <definedName name="четырестажен">'[7]400м ж'!$M$3:$N$14</definedName>
    <definedName name="четырестамуж">'[7]400м М'!$M$3:$N$15</definedName>
    <definedName name="Шест">'[1]КлМ1'!$BK$4:$BL$14</definedName>
    <definedName name="шестдесятжен">'[7]60м ж'!$N$3:$O$14</definedName>
    <definedName name="шестдесятм">'[7]60м М'!$N$3:$O$15</definedName>
    <definedName name="шестжен">'[6]Шест ж'!#REF!</definedName>
    <definedName name="шестм">'[6]Шест м'!#REF!</definedName>
    <definedName name="Юн60м">'[5]Табл'!$J$3:$K$34</definedName>
    <definedName name="Юн800м">'[5]Табл'!$L$3:$M$133</definedName>
    <definedName name="ЮнДлина">'[5]Табл'!$P$2:$Q$153</definedName>
    <definedName name="ЮнМяч">'[5]Табл'!$N$2:$O$153</definedName>
    <definedName name="я">#REF!</definedName>
    <definedName name="Ядро">'[1]КлМ1'!$BI$4:$BJ$14</definedName>
    <definedName name="ядрожен">'[7]Ядро ж'!$O$3:$P$12</definedName>
    <definedName name="ядромуж">'[7]Ядро М'!$O$3:$P$11</definedName>
    <definedName name="яяя">#REF!</definedName>
  </definedNames>
  <calcPr fullCalcOnLoad="1"/>
</workbook>
</file>

<file path=xl/sharedStrings.xml><?xml version="1.0" encoding="utf-8"?>
<sst xmlns="http://schemas.openxmlformats.org/spreadsheetml/2006/main" count="2178" uniqueCount="498">
  <si>
    <t>Место</t>
  </si>
  <si>
    <t>старт.номер</t>
  </si>
  <si>
    <t>Фамилия, Имя</t>
  </si>
  <si>
    <t>год рожд.</t>
  </si>
  <si>
    <t>команда</t>
  </si>
  <si>
    <t>ведомство</t>
  </si>
  <si>
    <t>Результат</t>
  </si>
  <si>
    <t>Разряд</t>
  </si>
  <si>
    <t>участие</t>
  </si>
  <si>
    <t>Фамилия тренера</t>
  </si>
  <si>
    <t>шест  юноши</t>
  </si>
  <si>
    <t>Высота</t>
  </si>
  <si>
    <t>180</t>
  </si>
  <si>
    <t>200</t>
  </si>
  <si>
    <t>220</t>
  </si>
  <si>
    <t>240</t>
  </si>
  <si>
    <t>Жук Юрий</t>
  </si>
  <si>
    <t>12.04.1998</t>
  </si>
  <si>
    <t>Ивьевский</t>
  </si>
  <si>
    <t>ДЮСШ ОФП</t>
  </si>
  <si>
    <t>о</t>
  </si>
  <si>
    <t xml:space="preserve"> х х х</t>
  </si>
  <si>
    <t>3ю</t>
  </si>
  <si>
    <t>Валюк ВС</t>
  </si>
  <si>
    <t>высота юноши</t>
  </si>
  <si>
    <t>Дыдычко Евгений</t>
  </si>
  <si>
    <t>Гродно-1</t>
  </si>
  <si>
    <t>СДЮШОР-2</t>
  </si>
  <si>
    <t>хо</t>
  </si>
  <si>
    <t xml:space="preserve">х х х </t>
  </si>
  <si>
    <t>Поляков ИЛ, Демянчук ВВ</t>
  </si>
  <si>
    <t>Попенюк Илья</t>
  </si>
  <si>
    <t>Гродно-2</t>
  </si>
  <si>
    <t>Демянчук ВВ</t>
  </si>
  <si>
    <t>Черняк Денис</t>
  </si>
  <si>
    <t>.1998</t>
  </si>
  <si>
    <t xml:space="preserve">Гродно </t>
  </si>
  <si>
    <t>л</t>
  </si>
  <si>
    <t>Колядко ВА</t>
  </si>
  <si>
    <t>высота  девушки</t>
  </si>
  <si>
    <t>Паэглиттэ Шарлотта</t>
  </si>
  <si>
    <t>Сморгонский</t>
  </si>
  <si>
    <t>ДЮСШ проф.</t>
  </si>
  <si>
    <t>х х о</t>
  </si>
  <si>
    <t>Жук ДА</t>
  </si>
  <si>
    <t>Позднякова Анастасия</t>
  </si>
  <si>
    <t xml:space="preserve">17.09.1998 </t>
  </si>
  <si>
    <t>Щучинский</t>
  </si>
  <si>
    <t>ДЮСШ</t>
  </si>
  <si>
    <t>Поведайко АА</t>
  </si>
  <si>
    <t>Богданчук Анастасия</t>
  </si>
  <si>
    <t>Слонимский</t>
  </si>
  <si>
    <t>ДЮСШ-3</t>
  </si>
  <si>
    <t>х о</t>
  </si>
  <si>
    <t>Романенеко ВС</t>
  </si>
  <si>
    <t>Молочко Юлия</t>
  </si>
  <si>
    <t xml:space="preserve"> х х о</t>
  </si>
  <si>
    <t xml:space="preserve"> х о</t>
  </si>
  <si>
    <t>Мадьярова Карина</t>
  </si>
  <si>
    <t>Волковысский</t>
  </si>
  <si>
    <t>СДЮШОР-1</t>
  </si>
  <si>
    <t>Струг ВЛ</t>
  </si>
  <si>
    <t>Фамилия, имя</t>
  </si>
  <si>
    <t>дата рождения</t>
  </si>
  <si>
    <t>школа</t>
  </si>
  <si>
    <t>Попытки (в см)</t>
  </si>
  <si>
    <t>ФИО тренера</t>
  </si>
  <si>
    <t>длина юноши</t>
  </si>
  <si>
    <t>Валюшко Максим</t>
  </si>
  <si>
    <t>Мостовский</t>
  </si>
  <si>
    <t>ДЮСШ -2</t>
  </si>
  <si>
    <t>х</t>
  </si>
  <si>
    <t>Заневский АР</t>
  </si>
  <si>
    <t>Белоус Евгений</t>
  </si>
  <si>
    <t>Щерба Владислав</t>
  </si>
  <si>
    <t>СДЮШОР</t>
  </si>
  <si>
    <t>Ботвинко АИ</t>
  </si>
  <si>
    <t>Венско Виталий</t>
  </si>
  <si>
    <t>Лидский</t>
  </si>
  <si>
    <t>Кривеня ИВ</t>
  </si>
  <si>
    <t>DNS</t>
  </si>
  <si>
    <t>не стартовал</t>
  </si>
  <si>
    <t>Барташевич Дмитрий</t>
  </si>
  <si>
    <t>Ошмянский</t>
  </si>
  <si>
    <t>Юшковский СВ</t>
  </si>
  <si>
    <t>DNF</t>
  </si>
  <si>
    <t>сошел (справка)</t>
  </si>
  <si>
    <t>Орсик Олег</t>
  </si>
  <si>
    <t>Дмитриченко ГК</t>
  </si>
  <si>
    <t>NM</t>
  </si>
  <si>
    <t>нет результата</t>
  </si>
  <si>
    <t>Трот Алексей</t>
  </si>
  <si>
    <t>Кореличский</t>
  </si>
  <si>
    <t>Лустач ТЛ</t>
  </si>
  <si>
    <t>DQ</t>
  </si>
  <si>
    <t>дисквалификация</t>
  </si>
  <si>
    <t>Карпук Кирилл</t>
  </si>
  <si>
    <t>Гродно</t>
  </si>
  <si>
    <t>Устинович Денис</t>
  </si>
  <si>
    <t>Каптюх АВ</t>
  </si>
  <si>
    <t>Андреев Артур</t>
  </si>
  <si>
    <t>Ковш Артем</t>
  </si>
  <si>
    <t>Будько Максим</t>
  </si>
  <si>
    <t>СДЮШОР Д</t>
  </si>
  <si>
    <t>Борсук ВА</t>
  </si>
  <si>
    <t>Августинович Андрей</t>
  </si>
  <si>
    <t>Гродненский</t>
  </si>
  <si>
    <t>Заборовский ЧБ</t>
  </si>
  <si>
    <t>Лепешко Игорь</t>
  </si>
  <si>
    <t>Дятловский</t>
  </si>
  <si>
    <t>Лагута СИ</t>
  </si>
  <si>
    <t>Турчук Максим</t>
  </si>
  <si>
    <t>Лихачевская ЖВ</t>
  </si>
  <si>
    <t>Кумпель Ярослав</t>
  </si>
  <si>
    <t>Якимчик ЕС</t>
  </si>
  <si>
    <t>тройной юноши</t>
  </si>
  <si>
    <t>Попко Эдуард</t>
  </si>
  <si>
    <t>ядро юноши</t>
  </si>
  <si>
    <t>Борщ Егор</t>
  </si>
  <si>
    <t>1ю</t>
  </si>
  <si>
    <t>Адамчик ВА</t>
  </si>
  <si>
    <t>Козляк Илья</t>
  </si>
  <si>
    <t>Новогрудский</t>
  </si>
  <si>
    <t>ДЮСШ-2</t>
  </si>
  <si>
    <t>Кавцевич ВВ</t>
  </si>
  <si>
    <t>Шостак Александр</t>
  </si>
  <si>
    <t>04.03.1998</t>
  </si>
  <si>
    <t>Дикевич ВЧ</t>
  </si>
  <si>
    <t>Капацевич Валерий</t>
  </si>
  <si>
    <t>Коршун АА</t>
  </si>
  <si>
    <t>Шилин Евгений</t>
  </si>
  <si>
    <t>Стефанович ЮЛ</t>
  </si>
  <si>
    <t>Корсак Павел</t>
  </si>
  <si>
    <t>Феткевич ПП</t>
  </si>
  <si>
    <t>Ганус Евений</t>
  </si>
  <si>
    <t>Островецкий</t>
  </si>
  <si>
    <t>Ганулич ИД</t>
  </si>
  <si>
    <t>Масевич Дмитрий</t>
  </si>
  <si>
    <t>Качкан АМ</t>
  </si>
  <si>
    <t>диск юноши</t>
  </si>
  <si>
    <t>б/р</t>
  </si>
  <si>
    <t>Шиманович Александр</t>
  </si>
  <si>
    <t>Денисенко АА</t>
  </si>
  <si>
    <t>Светлович Андрей</t>
  </si>
  <si>
    <t>Вороновский</t>
  </si>
  <si>
    <t>Лыщик ТИ</t>
  </si>
  <si>
    <t>Башко Назар</t>
  </si>
  <si>
    <t>Савко НВ</t>
  </si>
  <si>
    <t>Кравчук Евгений</t>
  </si>
  <si>
    <t>Сурконт РЛ</t>
  </si>
  <si>
    <t>Суддал Даниил</t>
  </si>
  <si>
    <t>30.03.1998</t>
  </si>
  <si>
    <t>Афанасьевы</t>
  </si>
  <si>
    <t>Масевич дмитрий</t>
  </si>
  <si>
    <t>Толкач Вацлав</t>
  </si>
  <si>
    <t>к</t>
  </si>
  <si>
    <t>Кот НН</t>
  </si>
  <si>
    <t>Лазо Максим</t>
  </si>
  <si>
    <t>вк</t>
  </si>
  <si>
    <t>копье юноши</t>
  </si>
  <si>
    <t>Субботин Алексей</t>
  </si>
  <si>
    <t>Насута ЮН</t>
  </si>
  <si>
    <t>Демидик Александр</t>
  </si>
  <si>
    <t xml:space="preserve">Слонимский  </t>
  </si>
  <si>
    <t>Демидик СИ</t>
  </si>
  <si>
    <t>Проборщ Павел</t>
  </si>
  <si>
    <t>26.07.2000</t>
  </si>
  <si>
    <t>Косянок НМ</t>
  </si>
  <si>
    <t>Климук Павел</t>
  </si>
  <si>
    <t>.2000</t>
  </si>
  <si>
    <t>Трамбович Владислав</t>
  </si>
  <si>
    <t>молот юноши</t>
  </si>
  <si>
    <t>2юн.</t>
  </si>
  <si>
    <t>Дадура Владислав</t>
  </si>
  <si>
    <t>Попов Артур</t>
  </si>
  <si>
    <t xml:space="preserve">Афанасьев </t>
  </si>
  <si>
    <t>Яцишин Егор</t>
  </si>
  <si>
    <t>длина девушки</t>
  </si>
  <si>
    <t>Хилимончик Полина</t>
  </si>
  <si>
    <t xml:space="preserve">Гродно-1 </t>
  </si>
  <si>
    <t>Зарядова, Стасюкевич</t>
  </si>
  <si>
    <t>Панасик Вероника</t>
  </si>
  <si>
    <t>Александрова Диана</t>
  </si>
  <si>
    <t>Храмова ИМ</t>
  </si>
  <si>
    <t>Заневская Марина</t>
  </si>
  <si>
    <t>Гудойтева Алина</t>
  </si>
  <si>
    <t>Ковалевский АМ</t>
  </si>
  <si>
    <t>Ракач Алина</t>
  </si>
  <si>
    <t>Дрик ГВ</t>
  </si>
  <si>
    <t>Веселова Вероника</t>
  </si>
  <si>
    <t>Сетень Полина</t>
  </si>
  <si>
    <t>тройной девушки</t>
  </si>
  <si>
    <t>Осипович Виктория</t>
  </si>
  <si>
    <t>Барташевич ЕВ</t>
  </si>
  <si>
    <t>ядро девушки</t>
  </si>
  <si>
    <t>Ляховская Анастасия</t>
  </si>
  <si>
    <t>Петров ВН</t>
  </si>
  <si>
    <t>Жамойть Виктория</t>
  </si>
  <si>
    <t>Станько ВГ</t>
  </si>
  <si>
    <t>Ковалева Виктория</t>
  </si>
  <si>
    <t>.1999</t>
  </si>
  <si>
    <t>Трон Алена</t>
  </si>
  <si>
    <t>Мицкевич ВП</t>
  </si>
  <si>
    <t>Жебрик Анастасия</t>
  </si>
  <si>
    <t>Нехведович ИИ</t>
  </si>
  <si>
    <t>Гудей Анастасия</t>
  </si>
  <si>
    <t>Миклашевич СМ</t>
  </si>
  <si>
    <t>Капцевич Диана</t>
  </si>
  <si>
    <t>Коняева ТИ</t>
  </si>
  <si>
    <t>Сакович Анна</t>
  </si>
  <si>
    <t>Гриц Алеся</t>
  </si>
  <si>
    <t>Ложечник Алена</t>
  </si>
  <si>
    <t>Афанасенкова ОМ</t>
  </si>
  <si>
    <t>Шапар Екатерина</t>
  </si>
  <si>
    <t>Зельвенский</t>
  </si>
  <si>
    <t>Коленко АИ</t>
  </si>
  <si>
    <t>диск девушки</t>
  </si>
  <si>
    <t>Мисевич Ольга</t>
  </si>
  <si>
    <t>Биндей ВИ</t>
  </si>
  <si>
    <t>Рыжко Анастасия</t>
  </si>
  <si>
    <t>Строчинская Юлия</t>
  </si>
  <si>
    <t>Юшевич ЛИ</t>
  </si>
  <si>
    <t>копье девушки</t>
  </si>
  <si>
    <t>Шукелович Анастасия</t>
  </si>
  <si>
    <t>Равлушко Дарья</t>
  </si>
  <si>
    <t>Германюк НВ</t>
  </si>
  <si>
    <t>Дорохович Ольга</t>
  </si>
  <si>
    <t>28.03.2000</t>
  </si>
  <si>
    <t>Наркун Мария</t>
  </si>
  <si>
    <t>молот девушки</t>
  </si>
  <si>
    <t>Наркун Елизавета</t>
  </si>
  <si>
    <t>Первенство области  по легкой атлетике                                                                                                                             среди  юношей и девушек 1998-99 гг.р.</t>
  </si>
  <si>
    <t>14-15 октября 2011 года                                                    г. Гродно ЦСК "Неман"</t>
  </si>
  <si>
    <t>Дата            рождения</t>
  </si>
  <si>
    <t>район</t>
  </si>
  <si>
    <t>Предварительный результат</t>
  </si>
  <si>
    <t>Финальный результат</t>
  </si>
  <si>
    <t>60м</t>
  </si>
  <si>
    <t xml:space="preserve">юноши </t>
  </si>
  <si>
    <t>Волкович Захар</t>
  </si>
  <si>
    <t>Зубко Игорь</t>
  </si>
  <si>
    <t>Томчук Глеб</t>
  </si>
  <si>
    <t>03.07.1999</t>
  </si>
  <si>
    <t>Зарядова РЭ</t>
  </si>
  <si>
    <t>Лакотош Станислав</t>
  </si>
  <si>
    <t>2ю</t>
  </si>
  <si>
    <t>Россолько Александр</t>
  </si>
  <si>
    <t>.1997</t>
  </si>
  <si>
    <t>300м</t>
  </si>
  <si>
    <t>Балахович Кирилл</t>
  </si>
  <si>
    <t>28.02.1998</t>
  </si>
  <si>
    <t>3</t>
  </si>
  <si>
    <t>Болзан Сергей</t>
  </si>
  <si>
    <t>Дорошевич ВФ</t>
  </si>
  <si>
    <t>Гришан Владислав</t>
  </si>
  <si>
    <t>Ковалевич НК</t>
  </si>
  <si>
    <t>Семенюк Артем</t>
  </si>
  <si>
    <t>Белоус АА</t>
  </si>
  <si>
    <t>Ломашевич Николай</t>
  </si>
  <si>
    <t>Янкович ДА</t>
  </si>
  <si>
    <t>Парфенчик Сергей</t>
  </si>
  <si>
    <t>Бурак ВИ</t>
  </si>
  <si>
    <t>Валуйко Евгений</t>
  </si>
  <si>
    <t>600м</t>
  </si>
  <si>
    <t>1.33,8</t>
  </si>
  <si>
    <t>Лебедевич Алексей</t>
  </si>
  <si>
    <t>1.37,5</t>
  </si>
  <si>
    <t>Поляков ИЛ,Колядко ВА</t>
  </si>
  <si>
    <t>1.38,3</t>
  </si>
  <si>
    <t>Снопко Евгений</t>
  </si>
  <si>
    <t>1.39,8</t>
  </si>
  <si>
    <t>1.41,0</t>
  </si>
  <si>
    <t>Пастернак Александр</t>
  </si>
  <si>
    <t>Грдненский</t>
  </si>
  <si>
    <t>1.47,6</t>
  </si>
  <si>
    <t>1.48,6</t>
  </si>
  <si>
    <t>Рагожкин Максим</t>
  </si>
  <si>
    <t>1.49,4</t>
  </si>
  <si>
    <t>Шестаков Вадим</t>
  </si>
  <si>
    <t>1.49,9</t>
  </si>
  <si>
    <t>Рымарчук Алексей</t>
  </si>
  <si>
    <t>1.51,8</t>
  </si>
  <si>
    <t>Зарецкий ПС</t>
  </si>
  <si>
    <t>Рудник Артем</t>
  </si>
  <si>
    <t>1.55,6</t>
  </si>
  <si>
    <t>Жигало Вячеслав</t>
  </si>
  <si>
    <t>1.57,0</t>
  </si>
  <si>
    <t>Плюто ВЮ</t>
  </si>
  <si>
    <t>2.01,1</t>
  </si>
  <si>
    <t>2.03,1</t>
  </si>
  <si>
    <t>Павловский Роман</t>
  </si>
  <si>
    <t>2.03,9</t>
  </si>
  <si>
    <t>Кравчик Марк</t>
  </si>
  <si>
    <t>1.40,5</t>
  </si>
  <si>
    <t>1000м</t>
  </si>
  <si>
    <t>юноши</t>
  </si>
  <si>
    <t>3.00,5</t>
  </si>
  <si>
    <t>3.01,2</t>
  </si>
  <si>
    <t>Шульга Алексей</t>
  </si>
  <si>
    <t>3.04,7</t>
  </si>
  <si>
    <t>Павловский Александр</t>
  </si>
  <si>
    <t>3.06,4</t>
  </si>
  <si>
    <t>Мельник Александр</t>
  </si>
  <si>
    <t>3.07,5</t>
  </si>
  <si>
    <t>Чайковский СН</t>
  </si>
  <si>
    <t>Блажук Сергей</t>
  </si>
  <si>
    <t xml:space="preserve">СДЮШОР </t>
  </si>
  <si>
    <t>3.13,2</t>
  </si>
  <si>
    <t>Соколовский АС</t>
  </si>
  <si>
    <t>Козловский Александр</t>
  </si>
  <si>
    <t>3.13,5</t>
  </si>
  <si>
    <t>Романенко ВС</t>
  </si>
  <si>
    <t>3.15,6</t>
  </si>
  <si>
    <t>Янулевич Владислав</t>
  </si>
  <si>
    <t>3.19,7</t>
  </si>
  <si>
    <t>Мазовка ЕЕ</t>
  </si>
  <si>
    <t>3.22,8</t>
  </si>
  <si>
    <t>3.26,9</t>
  </si>
  <si>
    <t>Кораваев Юрий</t>
  </si>
  <si>
    <t>3.28,9</t>
  </si>
  <si>
    <t>Стома ИМ</t>
  </si>
  <si>
    <t>3.32,1</t>
  </si>
  <si>
    <t>3.34,6</t>
  </si>
  <si>
    <t>2000м</t>
  </si>
  <si>
    <t>6.51,0</t>
  </si>
  <si>
    <t>6.54,1</t>
  </si>
  <si>
    <t>7.03,5</t>
  </si>
  <si>
    <t>7.06,5</t>
  </si>
  <si>
    <t>7.25,9</t>
  </si>
  <si>
    <t>Звержевич Марк</t>
  </si>
  <si>
    <t>7.51,0</t>
  </si>
  <si>
    <t>Слесарчук Александр</t>
  </si>
  <si>
    <t>8.16,5</t>
  </si>
  <si>
    <t xml:space="preserve">60м с/б </t>
  </si>
  <si>
    <t>Садовский Алексей</t>
  </si>
  <si>
    <t>2юн</t>
  </si>
  <si>
    <t>Антонович ВИ</t>
  </si>
  <si>
    <t>Кандратович Евгений</t>
  </si>
  <si>
    <t>3юн</t>
  </si>
  <si>
    <t>Добрук ТВ</t>
  </si>
  <si>
    <t>Вилькель Герман</t>
  </si>
  <si>
    <t>Гесть Олег</t>
  </si>
  <si>
    <t xml:space="preserve">300м с/б </t>
  </si>
  <si>
    <t>1.01,2</t>
  </si>
  <si>
    <t xml:space="preserve">2000м сх </t>
  </si>
  <si>
    <t>Маркарян Артур</t>
  </si>
  <si>
    <t>10.32,6</t>
  </si>
  <si>
    <t>Духовник СА</t>
  </si>
  <si>
    <t>Орешко Алексей</t>
  </si>
  <si>
    <t>10.37,1</t>
  </si>
  <si>
    <t>Буча Евгений</t>
  </si>
  <si>
    <t>02.09.1998</t>
  </si>
  <si>
    <t>11.08,3</t>
  </si>
  <si>
    <t>Кислакас Александр</t>
  </si>
  <si>
    <t>11.52,2</t>
  </si>
  <si>
    <t>Каролевич Александр</t>
  </si>
  <si>
    <t>12.29,6</t>
  </si>
  <si>
    <t>Качук ВВ</t>
  </si>
  <si>
    <t>Толочко Вадим</t>
  </si>
  <si>
    <t>22.12.1999</t>
  </si>
  <si>
    <t xml:space="preserve">3000м сх </t>
  </si>
  <si>
    <t>16.20,5</t>
  </si>
  <si>
    <t>16.43,8</t>
  </si>
  <si>
    <t>17.11,2</t>
  </si>
  <si>
    <t>18.16,5</t>
  </si>
  <si>
    <t>18.32,2</t>
  </si>
  <si>
    <t>19.01,3</t>
  </si>
  <si>
    <t xml:space="preserve">девушки </t>
  </si>
  <si>
    <t>Бурак Диана</t>
  </si>
  <si>
    <t>Снопко ЮЮ</t>
  </si>
  <si>
    <t>Мистюк Анна</t>
  </si>
  <si>
    <t>Лисай ИВ</t>
  </si>
  <si>
    <t>Филипова Анастасия</t>
  </si>
  <si>
    <t>Карпушкин ДН</t>
  </si>
  <si>
    <t>Автух Ольга</t>
  </si>
  <si>
    <t>Непогода Мария</t>
  </si>
  <si>
    <t>Лабар Виолетта</t>
  </si>
  <si>
    <t>Казаковцева Ольга</t>
  </si>
  <si>
    <t>Климук ВК</t>
  </si>
  <si>
    <t>Рыжанович Ольга</t>
  </si>
  <si>
    <t>Тищенко Дарья</t>
  </si>
  <si>
    <t>Болбат Екатерина</t>
  </si>
  <si>
    <t>Шашкова Юлия</t>
  </si>
  <si>
    <t>Кисель Алеся</t>
  </si>
  <si>
    <t>Глебович ЮГ</t>
  </si>
  <si>
    <t>Быльчинская Анастасия</t>
  </si>
  <si>
    <t>Гедревич Светлана</t>
  </si>
  <si>
    <t>Домбровская Вероника</t>
  </si>
  <si>
    <t xml:space="preserve">СДЮШОР-2 </t>
  </si>
  <si>
    <t>Орсик Виктория</t>
  </si>
  <si>
    <t>Мицкевич Наталья</t>
  </si>
  <si>
    <t>Пограничная Юлия</t>
  </si>
  <si>
    <t>Герман Алеся</t>
  </si>
  <si>
    <t>Шилова Елизавета</t>
  </si>
  <si>
    <t>1.02,3</t>
  </si>
  <si>
    <t>Юхневич Татьяна</t>
  </si>
  <si>
    <t>Беляев ВИ</t>
  </si>
  <si>
    <t>Дайлидко Валерия</t>
  </si>
  <si>
    <t>1.54,1</t>
  </si>
  <si>
    <t>Малявская ЕД</t>
  </si>
  <si>
    <t>Гаврош Алеся</t>
  </si>
  <si>
    <t>1.56,2</t>
  </si>
  <si>
    <t>Карпач ММ</t>
  </si>
  <si>
    <t>1.56,4</t>
  </si>
  <si>
    <t>1.57,2</t>
  </si>
  <si>
    <t>Вешторт Анастасия</t>
  </si>
  <si>
    <t>1.57,4</t>
  </si>
  <si>
    <t>1.59,9</t>
  </si>
  <si>
    <t>2.01,6</t>
  </si>
  <si>
    <t>2.04,9</t>
  </si>
  <si>
    <t>2.05,2</t>
  </si>
  <si>
    <t>Болдовская Екатерина</t>
  </si>
  <si>
    <t>2.06,3</t>
  </si>
  <si>
    <t>Железняк СА</t>
  </si>
  <si>
    <t>2.08,0</t>
  </si>
  <si>
    <t>Жук Александра</t>
  </si>
  <si>
    <t>2.09,5</t>
  </si>
  <si>
    <t>Евтуха ДВ</t>
  </si>
  <si>
    <t>3.18,7</t>
  </si>
  <si>
    <t>Пешкур Мария</t>
  </si>
  <si>
    <t>3.25,2</t>
  </si>
  <si>
    <t>Веревка Анастасия</t>
  </si>
  <si>
    <t>3.29,5</t>
  </si>
  <si>
    <t>3.30,2</t>
  </si>
  <si>
    <t>3.30,7</t>
  </si>
  <si>
    <t>3.31,6</t>
  </si>
  <si>
    <t>Ремис Анжелика</t>
  </si>
  <si>
    <t>3.31,9</t>
  </si>
  <si>
    <t>Мартышевский ВВ</t>
  </si>
  <si>
    <t>3.34,3</t>
  </si>
  <si>
    <t>Ермоленко Маргарита</t>
  </si>
  <si>
    <t>3.39,6</t>
  </si>
  <si>
    <t>Заковраш ГИ</t>
  </si>
  <si>
    <t>Тумилевич Екатерина</t>
  </si>
  <si>
    <t>3.43,8</t>
  </si>
  <si>
    <t>3.46,8</t>
  </si>
  <si>
    <t>3.50,5</t>
  </si>
  <si>
    <t>Толстик Мария</t>
  </si>
  <si>
    <t>3.52,7</t>
  </si>
  <si>
    <t>Базыльчик АИ</t>
  </si>
  <si>
    <t>3.57,7</t>
  </si>
  <si>
    <t>девушки</t>
  </si>
  <si>
    <t>7.36,6</t>
  </si>
  <si>
    <t>7.53,2</t>
  </si>
  <si>
    <t>7.55,2</t>
  </si>
  <si>
    <t>7.59,2</t>
  </si>
  <si>
    <t>8.13,7</t>
  </si>
  <si>
    <t>8.36,8</t>
  </si>
  <si>
    <t>60м с/б</t>
  </si>
  <si>
    <t>Банцевич Анастасия</t>
  </si>
  <si>
    <t>Михальченко Марина</t>
  </si>
  <si>
    <t>Король ИИ</t>
  </si>
  <si>
    <t>Винарская Яна</t>
  </si>
  <si>
    <t>Захаревич ОИ</t>
  </si>
  <si>
    <t>300м с/б</t>
  </si>
  <si>
    <t>Малиновская Карина</t>
  </si>
  <si>
    <t>10.53,7</t>
  </si>
  <si>
    <t>Антонович Ангелина</t>
  </si>
  <si>
    <t>11.42,6</t>
  </si>
  <si>
    <t>Пархоменко Анастасия</t>
  </si>
  <si>
    <t>12.00,7</t>
  </si>
  <si>
    <t>Черник ВА</t>
  </si>
  <si>
    <t>Пархоменко Наталья</t>
  </si>
  <si>
    <t>12.02,8</t>
  </si>
  <si>
    <t>Кежун Алина</t>
  </si>
  <si>
    <t>12.35,0</t>
  </si>
  <si>
    <t>Белко Виктория</t>
  </si>
  <si>
    <t>12.42,3</t>
  </si>
  <si>
    <t>Пекарец Татьяна</t>
  </si>
  <si>
    <t>12.42,8</t>
  </si>
  <si>
    <t>Кораваева Дарья</t>
  </si>
  <si>
    <t>13.00,3</t>
  </si>
  <si>
    <t>17.46,8</t>
  </si>
  <si>
    <t>18,25,4</t>
  </si>
  <si>
    <t>18.35,9</t>
  </si>
  <si>
    <t>19,48,3</t>
  </si>
  <si>
    <t>19.23,2</t>
  </si>
  <si>
    <t>19.59,2</t>
  </si>
  <si>
    <t>20.40,5</t>
  </si>
  <si>
    <t>21.57,6</t>
  </si>
  <si>
    <t>Район</t>
  </si>
  <si>
    <t>М</t>
  </si>
  <si>
    <t>Ж</t>
  </si>
  <si>
    <t>высота</t>
  </si>
  <si>
    <t>ядро</t>
  </si>
  <si>
    <t>3000м с/х</t>
  </si>
  <si>
    <t>длина</t>
  </si>
  <si>
    <t>молот</t>
  </si>
  <si>
    <t>копье</t>
  </si>
  <si>
    <t>диск</t>
  </si>
  <si>
    <t>шест</t>
  </si>
  <si>
    <t>тройной</t>
  </si>
  <si>
    <t>2000м с/х</t>
  </si>
  <si>
    <t>всего</t>
  </si>
  <si>
    <t>зачетов</t>
  </si>
  <si>
    <t>место</t>
  </si>
  <si>
    <t>Октябрьский</t>
  </si>
  <si>
    <t>Ленинский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</si>
</sst>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\ _z_ł_-;\-* #,##0.00\ _z_ł_-;_-* &quot;-&quot;??\ _z_ł_-;_-@_-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Cyr"/>
      <family val="0"/>
    </font>
    <font>
      <sz val="9"/>
      <name val="Arial Narrow"/>
      <family val="2"/>
    </font>
    <font>
      <sz val="8"/>
      <name val="Arial Narrow"/>
      <family val="2"/>
    </font>
    <font>
      <sz val="10"/>
      <name val="Book Antiqua"/>
      <family val="1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14"/>
      <name val="Arial Unicode MS"/>
      <family val="2"/>
    </font>
    <font>
      <b/>
      <sz val="11"/>
      <color indexed="8"/>
      <name val="Arial Unicode MS"/>
      <family val="2"/>
    </font>
    <font>
      <b/>
      <sz val="11"/>
      <name val="Arial Unicode MS"/>
      <family val="2"/>
    </font>
    <font>
      <b/>
      <i/>
      <sz val="11"/>
      <color indexed="8"/>
      <name val="Arial Unicode MS"/>
      <family val="2"/>
    </font>
    <font>
      <sz val="11"/>
      <name val="Arial Unicode MS"/>
      <family val="2"/>
    </font>
    <font>
      <sz val="11"/>
      <color indexed="8"/>
      <name val="Arial Unicode MS"/>
      <family val="2"/>
    </font>
    <font>
      <sz val="10"/>
      <name val="Arial Unicode MS"/>
      <family val="2"/>
    </font>
    <font>
      <sz val="9"/>
      <name val="Palatino Linotype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Book Antiqu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sz val="10"/>
      <color indexed="8"/>
      <name val="Arial Unicode MS"/>
      <family val="2"/>
    </font>
    <font>
      <sz val="11"/>
      <color indexed="8"/>
      <name val="Times New Roman"/>
      <family val="1"/>
    </font>
    <font>
      <sz val="9"/>
      <color indexed="8"/>
      <name val="Arial Unicode MS"/>
      <family val="2"/>
    </font>
    <font>
      <sz val="9"/>
      <color indexed="8"/>
      <name val="Palatino Linotype"/>
      <family val="1"/>
    </font>
    <font>
      <sz val="11"/>
      <color indexed="8"/>
      <name val="Palatino Linotype"/>
      <family val="1"/>
    </font>
    <font>
      <sz val="8"/>
      <color indexed="8"/>
      <name val="Palatino Linotype"/>
      <family val="1"/>
    </font>
    <font>
      <b/>
      <sz val="11"/>
      <color indexed="8"/>
      <name val="Palatino Linotype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Palatino Linotype"/>
      <family val="1"/>
    </font>
    <font>
      <sz val="10"/>
      <color indexed="8"/>
      <name val="Palatino Linotype"/>
      <family val="1"/>
    </font>
    <font>
      <b/>
      <i/>
      <sz val="12"/>
      <color indexed="8"/>
      <name val="Palatino Linotype"/>
      <family val="1"/>
    </font>
    <font>
      <b/>
      <u val="single"/>
      <sz val="14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Book Antiqu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0"/>
      <color theme="1"/>
      <name val="Arial Unicode MS"/>
      <family val="2"/>
    </font>
    <font>
      <sz val="11"/>
      <color theme="1"/>
      <name val="Times New Roman"/>
      <family val="1"/>
    </font>
    <font>
      <sz val="11"/>
      <color theme="1"/>
      <name val="Arial Unicode MS"/>
      <family val="2"/>
    </font>
    <font>
      <sz val="9"/>
      <color theme="1"/>
      <name val="Arial Narrow"/>
      <family val="2"/>
    </font>
    <font>
      <sz val="9"/>
      <color theme="1"/>
      <name val="Arial Unicode MS"/>
      <family val="2"/>
    </font>
    <font>
      <sz val="9"/>
      <color theme="1"/>
      <name val="Palatino Linotype"/>
      <family val="1"/>
    </font>
    <font>
      <sz val="11"/>
      <color theme="1"/>
      <name val="Palatino Linotype"/>
      <family val="1"/>
    </font>
    <font>
      <sz val="8"/>
      <color theme="1"/>
      <name val="Palatino Linotype"/>
      <family val="1"/>
    </font>
    <font>
      <b/>
      <sz val="11"/>
      <color theme="1"/>
      <name val="Palatino Linotype"/>
      <family val="1"/>
    </font>
    <font>
      <b/>
      <u val="single"/>
      <sz val="14"/>
      <color theme="1"/>
      <name val="Times New Roman"/>
      <family val="1"/>
    </font>
    <font>
      <b/>
      <sz val="14"/>
      <color theme="1"/>
      <name val="Palatino Linotype"/>
      <family val="1"/>
    </font>
    <font>
      <sz val="10"/>
      <color theme="1"/>
      <name val="Palatino Linotype"/>
      <family val="1"/>
    </font>
    <font>
      <b/>
      <i/>
      <sz val="12"/>
      <color theme="1"/>
      <name val="Palatino Linotype"/>
      <family val="1"/>
    </font>
    <font>
      <b/>
      <u val="single"/>
      <sz val="12"/>
      <color theme="1"/>
      <name val="Times New Roman"/>
      <family val="1"/>
    </font>
    <font>
      <b/>
      <u val="single"/>
      <sz val="14"/>
      <color rgb="FFFF0000"/>
      <name val="Times New Roman"/>
      <family val="1"/>
    </font>
    <font>
      <b/>
      <u val="single"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/>
      <bottom style="hair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/>
      <bottom style="hair"/>
    </border>
    <border>
      <left/>
      <right style="hair"/>
      <top style="medium"/>
      <bottom style="hair"/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/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/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theme="1" tint="0.49998000264167786"/>
      </left>
      <right style="thin">
        <color theme="1" tint="0.49998000264167786"/>
      </right>
      <top/>
      <bottom/>
    </border>
  </borders>
  <cellStyleXfs count="1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22" fillId="0" borderId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30">
    <xf numFmtId="0" fontId="0" fillId="0" borderId="0" xfId="0" applyFont="1" applyAlignment="1">
      <alignment/>
    </xf>
    <xf numFmtId="0" fontId="0" fillId="0" borderId="0" xfId="58">
      <alignment/>
      <protection/>
    </xf>
    <xf numFmtId="0" fontId="4" fillId="0" borderId="10" xfId="173" applyFont="1" applyFill="1" applyBorder="1" applyAlignment="1">
      <alignment vertical="center"/>
      <protection/>
    </xf>
    <xf numFmtId="0" fontId="4" fillId="0" borderId="11" xfId="173" applyFont="1" applyFill="1" applyBorder="1" applyAlignment="1">
      <alignment vertical="center"/>
      <protection/>
    </xf>
    <xf numFmtId="0" fontId="4" fillId="0" borderId="11" xfId="173" applyFont="1" applyFill="1" applyBorder="1" applyAlignment="1">
      <alignment horizontal="center" vertical="center"/>
      <protection/>
    </xf>
    <xf numFmtId="1" fontId="4" fillId="0" borderId="11" xfId="173" applyNumberFormat="1" applyFont="1" applyFill="1" applyBorder="1" applyAlignment="1">
      <alignment horizontal="center" vertical="center"/>
      <protection/>
    </xf>
    <xf numFmtId="0" fontId="4" fillId="0" borderId="0" xfId="173" applyFont="1" applyFill="1" applyBorder="1">
      <alignment/>
      <protection/>
    </xf>
    <xf numFmtId="0" fontId="4" fillId="0" borderId="12" xfId="173" applyFont="1" applyFill="1" applyBorder="1" applyAlignment="1">
      <alignment horizontal="center" vertical="center"/>
      <protection/>
    </xf>
    <xf numFmtId="49" fontId="4" fillId="0" borderId="13" xfId="173" applyNumberFormat="1" applyFont="1" applyFill="1" applyBorder="1" applyAlignment="1">
      <alignment horizontal="center" vertical="center"/>
      <protection/>
    </xf>
    <xf numFmtId="0" fontId="4" fillId="0" borderId="13" xfId="173" applyFont="1" applyFill="1" applyBorder="1" applyAlignment="1">
      <alignment horizontal="center" vertical="center"/>
      <protection/>
    </xf>
    <xf numFmtId="0" fontId="4" fillId="0" borderId="14" xfId="173" applyFont="1" applyFill="1" applyBorder="1" applyAlignment="1">
      <alignment horizontal="center" vertical="center" wrapText="1"/>
      <protection/>
    </xf>
    <xf numFmtId="0" fontId="4" fillId="0" borderId="15" xfId="173" applyFont="1" applyFill="1" applyBorder="1" applyAlignment="1">
      <alignment horizontal="center" vertical="center" wrapText="1"/>
      <protection/>
    </xf>
    <xf numFmtId="0" fontId="72" fillId="0" borderId="16" xfId="58" applyFont="1" applyBorder="1" applyAlignment="1">
      <alignment horizontal="left" indent="1"/>
      <protection/>
    </xf>
    <xf numFmtId="14" fontId="72" fillId="0" borderId="16" xfId="58" applyNumberFormat="1" applyFont="1" applyBorder="1" applyAlignment="1">
      <alignment horizontal="left" indent="1"/>
      <protection/>
    </xf>
    <xf numFmtId="0" fontId="72" fillId="0" borderId="16" xfId="58" applyFont="1" applyBorder="1" applyAlignment="1">
      <alignment/>
      <protection/>
    </xf>
    <xf numFmtId="0" fontId="4" fillId="0" borderId="16" xfId="81" applyFont="1" applyBorder="1" applyAlignment="1">
      <alignment vertical="center"/>
      <protection/>
    </xf>
    <xf numFmtId="0" fontId="4" fillId="0" borderId="16" xfId="173" applyFont="1" applyBorder="1" applyAlignment="1">
      <alignment horizontal="center" vertical="center"/>
      <protection/>
    </xf>
    <xf numFmtId="49" fontId="4" fillId="0" borderId="16" xfId="173" applyNumberFormat="1" applyFont="1" applyBorder="1" applyAlignment="1">
      <alignment horizontal="center" vertical="center"/>
      <protection/>
    </xf>
    <xf numFmtId="0" fontId="4" fillId="0" borderId="16" xfId="173" applyFont="1" applyBorder="1" applyAlignment="1">
      <alignment horizontal="center" vertical="center" wrapText="1"/>
      <protection/>
    </xf>
    <xf numFmtId="0" fontId="6" fillId="0" borderId="16" xfId="173" applyFont="1" applyFill="1" applyBorder="1" applyAlignment="1">
      <alignment horizontal="center" vertical="center"/>
      <protection/>
    </xf>
    <xf numFmtId="0" fontId="4" fillId="0" borderId="16" xfId="173" applyFont="1" applyFill="1" applyBorder="1" applyAlignment="1">
      <alignment horizontal="center" vertical="center"/>
      <protection/>
    </xf>
    <xf numFmtId="1" fontId="4" fillId="0" borderId="16" xfId="173" applyNumberFormat="1" applyFont="1" applyFill="1" applyBorder="1" applyAlignment="1">
      <alignment horizontal="center" vertical="center"/>
      <protection/>
    </xf>
    <xf numFmtId="0" fontId="4" fillId="0" borderId="16" xfId="58" applyFont="1" applyBorder="1" applyAlignment="1">
      <alignment horizontal="center" vertical="center"/>
      <protection/>
    </xf>
    <xf numFmtId="0" fontId="4" fillId="0" borderId="16" xfId="81" applyFont="1" applyBorder="1" applyAlignment="1">
      <alignment horizontal="center"/>
      <protection/>
    </xf>
    <xf numFmtId="0" fontId="72" fillId="0" borderId="17" xfId="58" applyFont="1" applyBorder="1" applyAlignment="1">
      <alignment horizontal="left" indent="1"/>
      <protection/>
    </xf>
    <xf numFmtId="0" fontId="4" fillId="0" borderId="18" xfId="173" applyFont="1" applyFill="1" applyBorder="1">
      <alignment/>
      <protection/>
    </xf>
    <xf numFmtId="0" fontId="4" fillId="0" borderId="19" xfId="173" applyFont="1" applyFill="1" applyBorder="1">
      <alignment/>
      <protection/>
    </xf>
    <xf numFmtId="0" fontId="3" fillId="0" borderId="20" xfId="173" applyFont="1" applyFill="1" applyBorder="1" applyAlignment="1">
      <alignment vertical="center" wrapText="1"/>
      <protection/>
    </xf>
    <xf numFmtId="14" fontId="4" fillId="0" borderId="21" xfId="173" applyNumberFormat="1" applyFont="1" applyFill="1" applyBorder="1" applyAlignment="1">
      <alignment horizontal="left" vertical="center" wrapText="1" indent="1"/>
      <protection/>
    </xf>
    <xf numFmtId="0" fontId="4" fillId="0" borderId="21" xfId="173" applyFont="1" applyFill="1" applyBorder="1" applyAlignment="1">
      <alignment vertical="center" wrapText="1"/>
      <protection/>
    </xf>
    <xf numFmtId="1" fontId="4" fillId="0" borderId="21" xfId="173" applyNumberFormat="1" applyFont="1" applyFill="1" applyBorder="1" applyAlignment="1">
      <alignment vertical="center" wrapText="1"/>
      <protection/>
    </xf>
    <xf numFmtId="0" fontId="4" fillId="0" borderId="22" xfId="173" applyFont="1" applyFill="1" applyBorder="1" applyAlignment="1">
      <alignment vertical="center" wrapText="1"/>
      <protection/>
    </xf>
    <xf numFmtId="0" fontId="73" fillId="0" borderId="13" xfId="58" applyFont="1" applyBorder="1" applyAlignment="1">
      <alignment vertical="center"/>
      <protection/>
    </xf>
    <xf numFmtId="0" fontId="4" fillId="0" borderId="23" xfId="173" applyFont="1" applyFill="1" applyBorder="1" applyAlignment="1">
      <alignment horizontal="center" vertical="center"/>
      <protection/>
    </xf>
    <xf numFmtId="0" fontId="72" fillId="0" borderId="14" xfId="58" applyFont="1" applyBorder="1" applyAlignment="1">
      <alignment horizontal="center" vertical="center"/>
      <protection/>
    </xf>
    <xf numFmtId="1" fontId="4" fillId="0" borderId="15" xfId="81" applyNumberFormat="1" applyFont="1" applyBorder="1" applyAlignment="1">
      <alignment horizontal="center" vertical="center"/>
      <protection/>
    </xf>
    <xf numFmtId="0" fontId="4" fillId="0" borderId="16" xfId="81" applyFont="1" applyBorder="1" applyAlignment="1">
      <alignment horizontal="left" indent="1"/>
      <protection/>
    </xf>
    <xf numFmtId="14" fontId="4" fillId="0" borderId="16" xfId="81" applyNumberFormat="1" applyFont="1" applyBorder="1" applyAlignment="1">
      <alignment horizontal="left" indent="1"/>
      <protection/>
    </xf>
    <xf numFmtId="0" fontId="4" fillId="0" borderId="16" xfId="81" applyFont="1" applyBorder="1">
      <alignment/>
      <protection/>
    </xf>
    <xf numFmtId="0" fontId="4" fillId="0" borderId="16" xfId="81" applyFont="1" applyBorder="1" applyAlignment="1">
      <alignment/>
      <protection/>
    </xf>
    <xf numFmtId="0" fontId="6" fillId="0" borderId="16" xfId="173" applyFont="1" applyFill="1" applyBorder="1" applyAlignment="1">
      <alignment vertical="center"/>
      <protection/>
    </xf>
    <xf numFmtId="0" fontId="4" fillId="0" borderId="17" xfId="81" applyFont="1" applyBorder="1" applyAlignment="1">
      <alignment horizontal="left" indent="1"/>
      <protection/>
    </xf>
    <xf numFmtId="0" fontId="72" fillId="0" borderId="24" xfId="58" applyFont="1" applyBorder="1" applyAlignment="1">
      <alignment horizontal="center" vertical="center"/>
      <protection/>
    </xf>
    <xf numFmtId="0" fontId="72" fillId="0" borderId="25" xfId="58" applyFont="1" applyBorder="1" applyAlignment="1">
      <alignment horizontal="center" vertical="center"/>
      <protection/>
    </xf>
    <xf numFmtId="0" fontId="72" fillId="0" borderId="26" xfId="58" applyFont="1" applyBorder="1" applyAlignment="1">
      <alignment horizontal="left" indent="1"/>
      <protection/>
    </xf>
    <xf numFmtId="14" fontId="72" fillId="0" borderId="26" xfId="58" applyNumberFormat="1" applyFont="1" applyBorder="1" applyAlignment="1">
      <alignment horizontal="left" indent="1"/>
      <protection/>
    </xf>
    <xf numFmtId="0" fontId="72" fillId="0" borderId="26" xfId="58" applyFont="1" applyBorder="1" applyAlignment="1">
      <alignment/>
      <protection/>
    </xf>
    <xf numFmtId="0" fontId="4" fillId="0" borderId="26" xfId="173" applyFont="1" applyBorder="1" applyAlignment="1">
      <alignment horizontal="center" vertical="center"/>
      <protection/>
    </xf>
    <xf numFmtId="49" fontId="4" fillId="0" borderId="26" xfId="173" applyNumberFormat="1" applyFont="1" applyBorder="1" applyAlignment="1">
      <alignment horizontal="center" vertical="center"/>
      <protection/>
    </xf>
    <xf numFmtId="0" fontId="4" fillId="0" borderId="26" xfId="173" applyFont="1" applyBorder="1" applyAlignment="1">
      <alignment horizontal="center" vertical="center" wrapText="1"/>
      <protection/>
    </xf>
    <xf numFmtId="0" fontId="6" fillId="0" borderId="26" xfId="173" applyFont="1" applyFill="1" applyBorder="1" applyAlignment="1">
      <alignment horizontal="center" vertical="center"/>
      <protection/>
    </xf>
    <xf numFmtId="0" fontId="4" fillId="0" borderId="26" xfId="173" applyFont="1" applyFill="1" applyBorder="1" applyAlignment="1">
      <alignment horizontal="center" vertical="center"/>
      <protection/>
    </xf>
    <xf numFmtId="1" fontId="4" fillId="0" borderId="26" xfId="173" applyNumberFormat="1" applyFont="1" applyFill="1" applyBorder="1" applyAlignment="1">
      <alignment horizontal="center" vertical="center"/>
      <protection/>
    </xf>
    <xf numFmtId="0" fontId="4" fillId="0" borderId="26" xfId="58" applyFont="1" applyBorder="1" applyAlignment="1">
      <alignment horizontal="center" vertical="center"/>
      <protection/>
    </xf>
    <xf numFmtId="0" fontId="4" fillId="0" borderId="26" xfId="81" applyFont="1" applyBorder="1" applyAlignment="1">
      <alignment horizontal="center"/>
      <protection/>
    </xf>
    <xf numFmtId="0" fontId="72" fillId="0" borderId="27" xfId="58" applyFont="1" applyBorder="1" applyAlignment="1">
      <alignment horizontal="left" indent="1"/>
      <protection/>
    </xf>
    <xf numFmtId="49" fontId="6" fillId="0" borderId="26" xfId="173" applyNumberFormat="1" applyFont="1" applyBorder="1" applyAlignment="1">
      <alignment horizontal="center" vertical="center"/>
      <protection/>
    </xf>
    <xf numFmtId="0" fontId="4" fillId="0" borderId="20" xfId="173" applyFont="1" applyFill="1" applyBorder="1" applyAlignment="1">
      <alignment vertical="center"/>
      <protection/>
    </xf>
    <xf numFmtId="0" fontId="4" fillId="0" borderId="19" xfId="173" applyFont="1" applyFill="1" applyBorder="1" applyAlignment="1">
      <alignment vertical="center"/>
      <protection/>
    </xf>
    <xf numFmtId="0" fontId="4" fillId="0" borderId="19" xfId="173" applyFont="1" applyFill="1" applyBorder="1" applyAlignment="1">
      <alignment horizontal="center" vertical="center"/>
      <protection/>
    </xf>
    <xf numFmtId="1" fontId="4" fillId="0" borderId="19" xfId="173" applyNumberFormat="1" applyFont="1" applyFill="1" applyBorder="1" applyAlignment="1">
      <alignment horizontal="center" vertical="center"/>
      <protection/>
    </xf>
    <xf numFmtId="0" fontId="4" fillId="0" borderId="28" xfId="173" applyFont="1" applyFill="1" applyBorder="1" applyAlignment="1">
      <alignment horizontal="center" vertical="center"/>
      <protection/>
    </xf>
    <xf numFmtId="0" fontId="74" fillId="0" borderId="0" xfId="58" applyFont="1" applyBorder="1" applyAlignment="1">
      <alignment horizontal="center"/>
      <protection/>
    </xf>
    <xf numFmtId="0" fontId="74" fillId="0" borderId="0" xfId="58" applyFont="1">
      <alignment/>
      <protection/>
    </xf>
    <xf numFmtId="0" fontId="3" fillId="0" borderId="29" xfId="173" applyFont="1" applyFill="1" applyBorder="1" applyAlignment="1">
      <alignment horizontal="center" vertical="center" textRotation="90"/>
      <protection/>
    </xf>
    <xf numFmtId="0" fontId="0" fillId="0" borderId="0" xfId="58" applyBorder="1">
      <alignment/>
      <protection/>
    </xf>
    <xf numFmtId="0" fontId="3" fillId="0" borderId="23" xfId="173" applyFont="1" applyFill="1" applyBorder="1" applyAlignment="1">
      <alignment horizontal="center" vertical="center"/>
      <protection/>
    </xf>
    <xf numFmtId="0" fontId="3" fillId="0" borderId="13" xfId="173" applyFont="1" applyFill="1" applyBorder="1" applyAlignment="1">
      <alignment horizontal="center" vertical="center"/>
      <protection/>
    </xf>
    <xf numFmtId="0" fontId="3" fillId="0" borderId="30" xfId="173" applyFont="1" applyFill="1" applyBorder="1" applyAlignment="1">
      <alignment horizontal="center" vertical="center" textRotation="90"/>
      <protection/>
    </xf>
    <xf numFmtId="1" fontId="4" fillId="0" borderId="14" xfId="81" applyNumberFormat="1" applyFont="1" applyBorder="1" applyAlignment="1">
      <alignment horizontal="center" vertical="center"/>
      <protection/>
    </xf>
    <xf numFmtId="0" fontId="6" fillId="0" borderId="16" xfId="173" applyFont="1" applyBorder="1" applyAlignment="1">
      <alignment horizontal="center" vertical="center" wrapText="1"/>
      <protection/>
    </xf>
    <xf numFmtId="0" fontId="6" fillId="33" borderId="16" xfId="173" applyFont="1" applyFill="1" applyBorder="1" applyAlignment="1">
      <alignment horizontal="center" vertical="center" wrapText="1"/>
      <protection/>
    </xf>
    <xf numFmtId="0" fontId="6" fillId="33" borderId="31" xfId="173" applyFont="1" applyFill="1" applyBorder="1" applyAlignment="1">
      <alignment horizontal="center" vertical="center" wrapText="1"/>
      <protection/>
    </xf>
    <xf numFmtId="0" fontId="6" fillId="0" borderId="31" xfId="173" applyFont="1" applyFill="1" applyBorder="1" applyAlignment="1">
      <alignment horizontal="center" vertical="center"/>
      <protection/>
    </xf>
    <xf numFmtId="1" fontId="4" fillId="0" borderId="16" xfId="173" applyNumberFormat="1" applyFont="1" applyFill="1" applyBorder="1" applyAlignment="1">
      <alignment horizontal="center" vertical="center" wrapText="1"/>
      <protection/>
    </xf>
    <xf numFmtId="0" fontId="7" fillId="0" borderId="17" xfId="81" applyFont="1" applyBorder="1" applyAlignment="1">
      <alignment horizontal="left" indent="1"/>
      <protection/>
    </xf>
    <xf numFmtId="1" fontId="4" fillId="0" borderId="24" xfId="81" applyNumberFormat="1" applyFont="1" applyBorder="1" applyAlignment="1">
      <alignment horizontal="center" vertical="center"/>
      <protection/>
    </xf>
    <xf numFmtId="1" fontId="4" fillId="0" borderId="25" xfId="81" applyNumberFormat="1" applyFont="1" applyBorder="1" applyAlignment="1">
      <alignment horizontal="center" vertical="center"/>
      <protection/>
    </xf>
    <xf numFmtId="0" fontId="4" fillId="0" borderId="26" xfId="81" applyFont="1" applyBorder="1" applyAlignment="1">
      <alignment horizontal="left" indent="1"/>
      <protection/>
    </xf>
    <xf numFmtId="14" fontId="4" fillId="0" borderId="26" xfId="81" applyNumberFormat="1" applyFont="1" applyBorder="1" applyAlignment="1">
      <alignment horizontal="left" indent="1"/>
      <protection/>
    </xf>
    <xf numFmtId="0" fontId="4" fillId="0" borderId="26" xfId="81" applyFont="1" applyBorder="1">
      <alignment/>
      <protection/>
    </xf>
    <xf numFmtId="0" fontId="4" fillId="0" borderId="26" xfId="81" applyFont="1" applyBorder="1" applyAlignment="1">
      <alignment/>
      <protection/>
    </xf>
    <xf numFmtId="0" fontId="6" fillId="0" borderId="26" xfId="173" applyFont="1" applyBorder="1" applyAlignment="1">
      <alignment horizontal="center" vertical="center" wrapText="1"/>
      <protection/>
    </xf>
    <xf numFmtId="0" fontId="6" fillId="33" borderId="26" xfId="173" applyFont="1" applyFill="1" applyBorder="1" applyAlignment="1">
      <alignment horizontal="center" vertical="center" wrapText="1"/>
      <protection/>
    </xf>
    <xf numFmtId="1" fontId="4" fillId="0" borderId="26" xfId="173" applyNumberFormat="1" applyFont="1" applyFill="1" applyBorder="1" applyAlignment="1">
      <alignment horizontal="center" vertical="center" wrapText="1"/>
      <protection/>
    </xf>
    <xf numFmtId="0" fontId="7" fillId="0" borderId="27" xfId="81" applyFont="1" applyBorder="1" applyAlignment="1">
      <alignment horizontal="left" indent="1"/>
      <protection/>
    </xf>
    <xf numFmtId="0" fontId="7" fillId="33" borderId="26" xfId="173" applyFont="1" applyFill="1" applyBorder="1" applyAlignment="1">
      <alignment horizontal="center" vertical="center" wrapText="1"/>
      <protection/>
    </xf>
    <xf numFmtId="0" fontId="4" fillId="0" borderId="27" xfId="81" applyFont="1" applyBorder="1" applyAlignment="1">
      <alignment horizontal="left" indent="1"/>
      <protection/>
    </xf>
    <xf numFmtId="0" fontId="73" fillId="0" borderId="0" xfId="58" applyFont="1">
      <alignment/>
      <protection/>
    </xf>
    <xf numFmtId="0" fontId="75" fillId="0" borderId="0" xfId="58" applyFont="1">
      <alignment/>
      <protection/>
    </xf>
    <xf numFmtId="14" fontId="75" fillId="0" borderId="0" xfId="58" applyNumberFormat="1" applyFont="1" applyAlignment="1">
      <alignment horizontal="left" indent="1"/>
      <protection/>
    </xf>
    <xf numFmtId="1" fontId="75" fillId="0" borderId="0" xfId="58" applyNumberFormat="1" applyFont="1">
      <alignment/>
      <protection/>
    </xf>
    <xf numFmtId="0" fontId="76" fillId="0" borderId="32" xfId="126" applyFont="1" applyBorder="1">
      <alignment/>
      <protection/>
    </xf>
    <xf numFmtId="0" fontId="76" fillId="0" borderId="32" xfId="126" applyFont="1" applyBorder="1" applyAlignment="1">
      <alignment horizontal="left" indent="1"/>
      <protection/>
    </xf>
    <xf numFmtId="14" fontId="76" fillId="0" borderId="0" xfId="126" applyNumberFormat="1" applyFont="1" applyAlignment="1">
      <alignment/>
      <protection/>
    </xf>
    <xf numFmtId="0" fontId="76" fillId="0" borderId="0" xfId="126" applyFont="1" applyAlignment="1">
      <alignment horizontal="left"/>
      <protection/>
    </xf>
    <xf numFmtId="2" fontId="76" fillId="0" borderId="0" xfId="126" applyNumberFormat="1" applyFont="1" applyAlignment="1">
      <alignment horizontal="center" vertical="center"/>
      <protection/>
    </xf>
    <xf numFmtId="0" fontId="76" fillId="0" borderId="0" xfId="126" applyFont="1" applyAlignment="1">
      <alignment horizontal="center" vertical="center"/>
      <protection/>
    </xf>
    <xf numFmtId="0" fontId="76" fillId="0" borderId="0" xfId="126" applyFont="1" applyAlignment="1">
      <alignment horizontal="left" indent="1"/>
      <protection/>
    </xf>
    <xf numFmtId="1" fontId="6" fillId="34" borderId="33" xfId="143" applyNumberFormat="1" applyFont="1" applyFill="1" applyBorder="1" applyAlignment="1">
      <alignment horizontal="center" vertical="center"/>
      <protection/>
    </xf>
    <xf numFmtId="1" fontId="6" fillId="34" borderId="34" xfId="143" applyNumberFormat="1" applyFont="1" applyFill="1" applyBorder="1" applyAlignment="1">
      <alignment horizontal="center" vertical="center"/>
      <protection/>
    </xf>
    <xf numFmtId="0" fontId="9" fillId="0" borderId="35" xfId="124" applyFont="1" applyFill="1" applyBorder="1" applyAlignment="1">
      <alignment vertical="center"/>
      <protection/>
    </xf>
    <xf numFmtId="0" fontId="9" fillId="0" borderId="36" xfId="124" applyFont="1" applyFill="1" applyBorder="1" applyAlignment="1">
      <alignment vertical="center"/>
      <protection/>
    </xf>
    <xf numFmtId="14" fontId="9" fillId="0" borderId="36" xfId="124" applyNumberFormat="1" applyFont="1" applyFill="1" applyBorder="1" applyAlignment="1">
      <alignment vertical="center"/>
      <protection/>
    </xf>
    <xf numFmtId="0" fontId="9" fillId="0" borderId="36" xfId="124" applyFont="1" applyFill="1" applyBorder="1" applyAlignment="1">
      <alignment horizontal="left" vertical="center"/>
      <protection/>
    </xf>
    <xf numFmtId="2" fontId="9" fillId="0" borderId="36" xfId="124" applyNumberFormat="1" applyFont="1" applyFill="1" applyBorder="1" applyAlignment="1">
      <alignment vertical="center"/>
      <protection/>
    </xf>
    <xf numFmtId="0" fontId="9" fillId="0" borderId="37" xfId="124" applyFont="1" applyFill="1" applyBorder="1" applyAlignment="1">
      <alignment vertical="center"/>
      <protection/>
    </xf>
    <xf numFmtId="0" fontId="76" fillId="0" borderId="24" xfId="58" applyFont="1" applyBorder="1" applyAlignment="1">
      <alignment horizontal="center" vertical="center"/>
      <protection/>
    </xf>
    <xf numFmtId="0" fontId="76" fillId="0" borderId="25" xfId="58" applyFont="1" applyBorder="1" applyAlignment="1">
      <alignment horizontal="center" vertical="center"/>
      <protection/>
    </xf>
    <xf numFmtId="0" fontId="76" fillId="0" borderId="26" xfId="58" applyFont="1" applyBorder="1" applyAlignment="1">
      <alignment horizontal="left" indent="1"/>
      <protection/>
    </xf>
    <xf numFmtId="14" fontId="76" fillId="0" borderId="26" xfId="58" applyNumberFormat="1" applyFont="1" applyBorder="1" applyAlignment="1">
      <alignment horizontal="right"/>
      <protection/>
    </xf>
    <xf numFmtId="14" fontId="76" fillId="0" borderId="26" xfId="58" applyNumberFormat="1" applyFont="1" applyBorder="1" applyAlignment="1">
      <alignment horizontal="left"/>
      <protection/>
    </xf>
    <xf numFmtId="0" fontId="76" fillId="0" borderId="26" xfId="58" applyFont="1" applyBorder="1">
      <alignment/>
      <protection/>
    </xf>
    <xf numFmtId="2" fontId="11" fillId="0" borderId="31" xfId="124" applyNumberFormat="1" applyFont="1" applyFill="1" applyBorder="1" applyAlignment="1">
      <alignment horizontal="center" vertical="center"/>
      <protection/>
    </xf>
    <xf numFmtId="0" fontId="11" fillId="0" borderId="31" xfId="124" applyFont="1" applyFill="1" applyBorder="1" applyAlignment="1">
      <alignment horizontal="center" vertical="center"/>
      <protection/>
    </xf>
    <xf numFmtId="0" fontId="76" fillId="0" borderId="26" xfId="58" applyFont="1" applyBorder="1" applyAlignment="1">
      <alignment horizontal="center"/>
      <protection/>
    </xf>
    <xf numFmtId="0" fontId="76" fillId="0" borderId="27" xfId="58" applyFont="1" applyBorder="1" applyAlignment="1">
      <alignment/>
      <protection/>
    </xf>
    <xf numFmtId="0" fontId="74" fillId="0" borderId="26" xfId="58" applyFont="1" applyBorder="1" applyAlignment="1">
      <alignment horizontal="center"/>
      <protection/>
    </xf>
    <xf numFmtId="0" fontId="76" fillId="0" borderId="24" xfId="58" applyFont="1" applyBorder="1" applyAlignment="1">
      <alignment horizontal="left" indent="1"/>
      <protection/>
    </xf>
    <xf numFmtId="0" fontId="76" fillId="0" borderId="25" xfId="58" applyFont="1" applyBorder="1" applyAlignment="1">
      <alignment horizontal="left" indent="1"/>
      <protection/>
    </xf>
    <xf numFmtId="0" fontId="6" fillId="0" borderId="31" xfId="124" applyFont="1" applyFill="1" applyBorder="1" applyAlignment="1">
      <alignment horizontal="center" vertical="center"/>
      <protection/>
    </xf>
    <xf numFmtId="0" fontId="6" fillId="0" borderId="27" xfId="81" applyFont="1" applyBorder="1" applyAlignment="1">
      <alignment/>
      <protection/>
    </xf>
    <xf numFmtId="2" fontId="11" fillId="0" borderId="26" xfId="124" applyNumberFormat="1" applyFont="1" applyFill="1" applyBorder="1" applyAlignment="1">
      <alignment horizontal="center" vertical="center"/>
      <protection/>
    </xf>
    <xf numFmtId="0" fontId="11" fillId="0" borderId="26" xfId="124" applyFont="1" applyFill="1" applyBorder="1" applyAlignment="1">
      <alignment horizontal="center" vertical="center"/>
      <protection/>
    </xf>
    <xf numFmtId="0" fontId="6" fillId="0" borderId="26" xfId="81" applyFont="1" applyBorder="1" applyAlignment="1">
      <alignment horizontal="left" indent="1"/>
      <protection/>
    </xf>
    <xf numFmtId="14" fontId="6" fillId="0" borderId="26" xfId="81" applyNumberFormat="1" applyFont="1" applyBorder="1" applyAlignment="1">
      <alignment horizontal="right" vertical="center"/>
      <protection/>
    </xf>
    <xf numFmtId="14" fontId="6" fillId="0" borderId="26" xfId="81" applyNumberFormat="1" applyFont="1" applyBorder="1" applyAlignment="1">
      <alignment horizontal="left" vertical="center"/>
      <protection/>
    </xf>
    <xf numFmtId="0" fontId="6" fillId="0" borderId="26" xfId="81" applyFont="1" applyBorder="1" applyAlignment="1">
      <alignment horizontal="left" vertical="center"/>
      <protection/>
    </xf>
    <xf numFmtId="0" fontId="6" fillId="0" borderId="26" xfId="81" applyFont="1" applyBorder="1" applyAlignment="1">
      <alignment horizontal="center" vertical="center"/>
      <protection/>
    </xf>
    <xf numFmtId="0" fontId="7" fillId="0" borderId="27" xfId="81" applyFont="1" applyBorder="1" applyAlignment="1">
      <alignment/>
      <protection/>
    </xf>
    <xf numFmtId="0" fontId="76" fillId="0" borderId="0" xfId="58" applyFont="1">
      <alignment/>
      <protection/>
    </xf>
    <xf numFmtId="14" fontId="76" fillId="0" borderId="0" xfId="58" applyNumberFormat="1" applyFont="1">
      <alignment/>
      <protection/>
    </xf>
    <xf numFmtId="2" fontId="76" fillId="0" borderId="0" xfId="58" applyNumberFormat="1" applyFont="1">
      <alignment/>
      <protection/>
    </xf>
    <xf numFmtId="0" fontId="75" fillId="0" borderId="0" xfId="169" applyFont="1">
      <alignment/>
      <protection/>
    </xf>
    <xf numFmtId="14" fontId="75" fillId="0" borderId="0" xfId="169" applyNumberFormat="1" applyFont="1">
      <alignment/>
      <protection/>
    </xf>
    <xf numFmtId="0" fontId="75" fillId="0" borderId="0" xfId="169" applyFont="1" applyAlignment="1">
      <alignment horizontal="left" indent="1"/>
      <protection/>
    </xf>
    <xf numFmtId="164" fontId="75" fillId="0" borderId="0" xfId="169" applyNumberFormat="1" applyFont="1" applyAlignment="1">
      <alignment horizontal="center"/>
      <protection/>
    </xf>
    <xf numFmtId="164" fontId="75" fillId="0" borderId="0" xfId="169" applyNumberFormat="1" applyFont="1">
      <alignment/>
      <protection/>
    </xf>
    <xf numFmtId="49" fontId="75" fillId="0" borderId="0" xfId="169" applyNumberFormat="1" applyFont="1">
      <alignment/>
      <protection/>
    </xf>
    <xf numFmtId="0" fontId="75" fillId="0" borderId="14" xfId="58" applyFont="1" applyBorder="1" applyAlignment="1">
      <alignment horizontal="center" vertical="center"/>
      <protection/>
    </xf>
    <xf numFmtId="0" fontId="75" fillId="0" borderId="15" xfId="58" applyFont="1" applyBorder="1" applyAlignment="1">
      <alignment horizontal="center" vertical="center"/>
      <protection/>
    </xf>
    <xf numFmtId="0" fontId="75" fillId="0" borderId="16" xfId="58" applyFont="1" applyBorder="1" applyAlignment="1">
      <alignment horizontal="left" indent="1"/>
      <protection/>
    </xf>
    <xf numFmtId="14" fontId="75" fillId="0" borderId="16" xfId="58" applyNumberFormat="1" applyFont="1" applyBorder="1" applyAlignment="1">
      <alignment horizontal="right"/>
      <protection/>
    </xf>
    <xf numFmtId="0" fontId="75" fillId="0" borderId="16" xfId="58" applyFont="1" applyBorder="1" applyAlignment="1">
      <alignment/>
      <protection/>
    </xf>
    <xf numFmtId="164" fontId="16" fillId="0" borderId="16" xfId="143" applyNumberFormat="1" applyFont="1" applyBorder="1" applyAlignment="1">
      <alignment horizontal="center" vertical="center"/>
      <protection/>
    </xf>
    <xf numFmtId="164" fontId="17" fillId="0" borderId="26" xfId="124" applyNumberFormat="1" applyFont="1" applyFill="1" applyBorder="1" applyAlignment="1">
      <alignment horizontal="center" vertical="center"/>
      <protection/>
    </xf>
    <xf numFmtId="0" fontId="17" fillId="0" borderId="16" xfId="124" applyFont="1" applyFill="1" applyBorder="1" applyAlignment="1">
      <alignment horizontal="center" vertical="center"/>
      <protection/>
    </xf>
    <xf numFmtId="0" fontId="16" fillId="0" borderId="16" xfId="81" applyFont="1" applyBorder="1" applyAlignment="1">
      <alignment horizontal="center"/>
      <protection/>
    </xf>
    <xf numFmtId="0" fontId="75" fillId="0" borderId="17" xfId="58" applyFont="1" applyBorder="1" applyAlignment="1">
      <alignment horizontal="left" indent="1"/>
      <protection/>
    </xf>
    <xf numFmtId="0" fontId="75" fillId="0" borderId="24" xfId="58" applyFont="1" applyBorder="1" applyAlignment="1">
      <alignment horizontal="center" vertical="center"/>
      <protection/>
    </xf>
    <xf numFmtId="0" fontId="75" fillId="0" borderId="25" xfId="58" applyFont="1" applyBorder="1" applyAlignment="1">
      <alignment horizontal="center" vertical="center"/>
      <protection/>
    </xf>
    <xf numFmtId="0" fontId="75" fillId="0" borderId="26" xfId="58" applyFont="1" applyBorder="1" applyAlignment="1">
      <alignment horizontal="left" indent="1"/>
      <protection/>
    </xf>
    <xf numFmtId="14" fontId="75" fillId="0" borderId="26" xfId="58" applyNumberFormat="1" applyFont="1" applyBorder="1" applyAlignment="1">
      <alignment horizontal="right"/>
      <protection/>
    </xf>
    <xf numFmtId="0" fontId="75" fillId="0" borderId="26" xfId="58" applyFont="1" applyBorder="1" applyAlignment="1">
      <alignment/>
      <protection/>
    </xf>
    <xf numFmtId="164" fontId="16" fillId="0" borderId="26" xfId="143" applyNumberFormat="1" applyFont="1" applyBorder="1" applyAlignment="1">
      <alignment horizontal="center" vertical="center"/>
      <protection/>
    </xf>
    <xf numFmtId="0" fontId="17" fillId="0" borderId="26" xfId="124" applyFont="1" applyFill="1" applyBorder="1" applyAlignment="1">
      <alignment horizontal="center" vertical="center"/>
      <protection/>
    </xf>
    <xf numFmtId="0" fontId="16" fillId="0" borderId="26" xfId="81" applyFont="1" applyBorder="1" applyAlignment="1">
      <alignment horizontal="center"/>
      <protection/>
    </xf>
    <xf numFmtId="0" fontId="75" fillId="0" borderId="27" xfId="58" applyFont="1" applyBorder="1" applyAlignment="1">
      <alignment horizontal="left" indent="1"/>
      <protection/>
    </xf>
    <xf numFmtId="164" fontId="17" fillId="0" borderId="26" xfId="124" applyNumberFormat="1" applyFont="1" applyFill="1" applyBorder="1" applyAlignment="1">
      <alignment horizontal="left" vertical="center" indent="1"/>
      <protection/>
    </xf>
    <xf numFmtId="0" fontId="16" fillId="0" borderId="26" xfId="81" applyFont="1" applyBorder="1" applyAlignment="1">
      <alignment vertical="center"/>
      <protection/>
    </xf>
    <xf numFmtId="0" fontId="75" fillId="0" borderId="38" xfId="58" applyFont="1" applyBorder="1" applyAlignment="1">
      <alignment horizontal="center" vertical="center"/>
      <protection/>
    </xf>
    <xf numFmtId="0" fontId="75" fillId="0" borderId="39" xfId="58" applyFont="1" applyBorder="1" applyAlignment="1">
      <alignment horizontal="center" vertical="center"/>
      <protection/>
    </xf>
    <xf numFmtId="0" fontId="75" fillId="0" borderId="40" xfId="58" applyFont="1" applyBorder="1" applyAlignment="1">
      <alignment horizontal="left" indent="1"/>
      <protection/>
    </xf>
    <xf numFmtId="14" fontId="75" fillId="0" borderId="40" xfId="58" applyNumberFormat="1" applyFont="1" applyBorder="1" applyAlignment="1">
      <alignment horizontal="right"/>
      <protection/>
    </xf>
    <xf numFmtId="0" fontId="75" fillId="0" borderId="40" xfId="58" applyFont="1" applyBorder="1" applyAlignment="1">
      <alignment/>
      <protection/>
    </xf>
    <xf numFmtId="0" fontId="16" fillId="0" borderId="40" xfId="81" applyFont="1" applyBorder="1" applyAlignment="1">
      <alignment vertical="center"/>
      <protection/>
    </xf>
    <xf numFmtId="164" fontId="16" fillId="0" borderId="40" xfId="143" applyNumberFormat="1" applyFont="1" applyBorder="1" applyAlignment="1">
      <alignment horizontal="center" vertical="center"/>
      <protection/>
    </xf>
    <xf numFmtId="0" fontId="17" fillId="0" borderId="40" xfId="124" applyFont="1" applyFill="1" applyBorder="1" applyAlignment="1">
      <alignment horizontal="center" vertical="center"/>
      <protection/>
    </xf>
    <xf numFmtId="0" fontId="16" fillId="0" borderId="40" xfId="81" applyFont="1" applyBorder="1" applyAlignment="1">
      <alignment horizontal="center"/>
      <protection/>
    </xf>
    <xf numFmtId="0" fontId="75" fillId="0" borderId="41" xfId="58" applyFont="1" applyBorder="1" applyAlignment="1">
      <alignment horizontal="left" indent="1"/>
      <protection/>
    </xf>
    <xf numFmtId="0" fontId="75" fillId="0" borderId="42" xfId="58" applyFont="1" applyBorder="1" applyAlignment="1">
      <alignment horizontal="center" vertical="center"/>
      <protection/>
    </xf>
    <xf numFmtId="0" fontId="75" fillId="0" borderId="31" xfId="58" applyFont="1" applyBorder="1" applyAlignment="1">
      <alignment horizontal="center" vertical="center"/>
      <protection/>
    </xf>
    <xf numFmtId="0" fontId="75" fillId="0" borderId="31" xfId="58" applyFont="1" applyBorder="1" applyAlignment="1">
      <alignment horizontal="left" indent="1"/>
      <protection/>
    </xf>
    <xf numFmtId="14" fontId="75" fillId="0" borderId="31" xfId="58" applyNumberFormat="1" applyFont="1" applyBorder="1" applyAlignment="1">
      <alignment horizontal="right"/>
      <protection/>
    </xf>
    <xf numFmtId="0" fontId="75" fillId="0" borderId="31" xfId="58" applyFont="1" applyBorder="1" applyAlignment="1">
      <alignment/>
      <protection/>
    </xf>
    <xf numFmtId="0" fontId="16" fillId="0" borderId="31" xfId="81" applyFont="1" applyBorder="1" applyAlignment="1">
      <alignment vertical="center"/>
      <protection/>
    </xf>
    <xf numFmtId="164" fontId="16" fillId="0" borderId="31" xfId="143" applyNumberFormat="1" applyFont="1" applyBorder="1" applyAlignment="1">
      <alignment horizontal="center" vertical="center"/>
      <protection/>
    </xf>
    <xf numFmtId="164" fontId="17" fillId="0" borderId="31" xfId="124" applyNumberFormat="1" applyFont="1" applyFill="1" applyBorder="1" applyAlignment="1">
      <alignment horizontal="left" vertical="center" indent="1"/>
      <protection/>
    </xf>
    <xf numFmtId="49" fontId="16" fillId="0" borderId="31" xfId="124" applyNumberFormat="1" applyFont="1" applyFill="1" applyBorder="1" applyAlignment="1">
      <alignment horizontal="center" vertical="center"/>
      <protection/>
    </xf>
    <xf numFmtId="0" fontId="16" fillId="0" borderId="31" xfId="81" applyFont="1" applyBorder="1" applyAlignment="1">
      <alignment horizontal="center"/>
      <protection/>
    </xf>
    <xf numFmtId="0" fontId="75" fillId="0" borderId="43" xfId="58" applyFont="1" applyBorder="1" applyAlignment="1">
      <alignment horizontal="left" indent="1"/>
      <protection/>
    </xf>
    <xf numFmtId="0" fontId="75" fillId="0" borderId="44" xfId="58" applyFont="1" applyBorder="1" applyAlignment="1">
      <alignment horizontal="center" vertical="center"/>
      <protection/>
    </xf>
    <xf numFmtId="0" fontId="75" fillId="0" borderId="45" xfId="58" applyFont="1" applyBorder="1" applyAlignment="1">
      <alignment horizontal="center" vertical="center"/>
      <protection/>
    </xf>
    <xf numFmtId="0" fontId="75" fillId="0" borderId="45" xfId="58" applyFont="1" applyBorder="1" applyAlignment="1">
      <alignment horizontal="left" indent="1"/>
      <protection/>
    </xf>
    <xf numFmtId="14" fontId="75" fillId="0" borderId="45" xfId="58" applyNumberFormat="1" applyFont="1" applyBorder="1" applyAlignment="1">
      <alignment horizontal="right"/>
      <protection/>
    </xf>
    <xf numFmtId="0" fontId="75" fillId="0" borderId="45" xfId="58" applyFont="1" applyBorder="1" applyAlignment="1">
      <alignment/>
      <protection/>
    </xf>
    <xf numFmtId="0" fontId="16" fillId="0" borderId="45" xfId="81" applyFont="1" applyBorder="1" applyAlignment="1">
      <alignment vertical="center"/>
      <protection/>
    </xf>
    <xf numFmtId="164" fontId="16" fillId="0" borderId="45" xfId="143" applyNumberFormat="1" applyFont="1" applyBorder="1" applyAlignment="1">
      <alignment horizontal="center" vertical="center"/>
      <protection/>
    </xf>
    <xf numFmtId="164" fontId="17" fillId="0" borderId="45" xfId="124" applyNumberFormat="1" applyFont="1" applyFill="1" applyBorder="1" applyAlignment="1">
      <alignment horizontal="left" vertical="center" indent="1"/>
      <protection/>
    </xf>
    <xf numFmtId="49" fontId="16" fillId="0" borderId="45" xfId="124" applyNumberFormat="1" applyFont="1" applyFill="1" applyBorder="1" applyAlignment="1">
      <alignment horizontal="center" vertical="center"/>
      <protection/>
    </xf>
    <xf numFmtId="0" fontId="16" fillId="0" borderId="45" xfId="81" applyFont="1" applyBorder="1" applyAlignment="1">
      <alignment horizontal="center"/>
      <protection/>
    </xf>
    <xf numFmtId="0" fontId="75" fillId="0" borderId="46" xfId="58" applyFont="1" applyBorder="1" applyAlignment="1">
      <alignment horizontal="left" indent="1"/>
      <protection/>
    </xf>
    <xf numFmtId="0" fontId="75" fillId="0" borderId="26" xfId="58" applyFont="1" applyBorder="1" applyAlignment="1">
      <alignment horizontal="center" vertical="center"/>
      <protection/>
    </xf>
    <xf numFmtId="49" fontId="16" fillId="0" borderId="26" xfId="124" applyNumberFormat="1" applyFont="1" applyFill="1" applyBorder="1" applyAlignment="1">
      <alignment horizontal="center" vertical="center"/>
      <protection/>
    </xf>
    <xf numFmtId="0" fontId="16" fillId="34" borderId="31" xfId="81" applyFont="1" applyFill="1" applyBorder="1" applyAlignment="1">
      <alignment horizontal="left" indent="1"/>
      <protection/>
    </xf>
    <xf numFmtId="14" fontId="16" fillId="0" borderId="31" xfId="81" applyNumberFormat="1" applyFont="1" applyBorder="1" applyAlignment="1">
      <alignment horizontal="right"/>
      <protection/>
    </xf>
    <xf numFmtId="0" fontId="16" fillId="0" borderId="31" xfId="81" applyFont="1" applyBorder="1" applyAlignment="1">
      <alignment/>
      <protection/>
    </xf>
    <xf numFmtId="164" fontId="17" fillId="0" borderId="31" xfId="124" applyNumberFormat="1" applyFont="1" applyFill="1" applyBorder="1" applyAlignment="1">
      <alignment horizontal="center" vertical="center"/>
      <protection/>
    </xf>
    <xf numFmtId="164" fontId="13" fillId="0" borderId="31" xfId="124" applyNumberFormat="1" applyFont="1" applyFill="1" applyBorder="1" applyAlignment="1">
      <alignment horizontal="center" vertical="center"/>
      <protection/>
    </xf>
    <xf numFmtId="0" fontId="17" fillId="0" borderId="31" xfId="124" applyFont="1" applyFill="1" applyBorder="1" applyAlignment="1">
      <alignment horizontal="center" vertical="center"/>
      <protection/>
    </xf>
    <xf numFmtId="0" fontId="16" fillId="0" borderId="43" xfId="81" applyFont="1" applyBorder="1" applyAlignment="1">
      <alignment horizontal="left" indent="1"/>
      <protection/>
    </xf>
    <xf numFmtId="0" fontId="16" fillId="34" borderId="26" xfId="81" applyFont="1" applyFill="1" applyBorder="1" applyAlignment="1">
      <alignment horizontal="left" indent="1"/>
      <protection/>
    </xf>
    <xf numFmtId="14" fontId="16" fillId="0" borderId="26" xfId="81" applyNumberFormat="1" applyFont="1" applyBorder="1" applyAlignment="1">
      <alignment horizontal="right"/>
      <protection/>
    </xf>
    <xf numFmtId="0" fontId="16" fillId="0" borderId="26" xfId="81" applyFont="1" applyBorder="1" applyAlignment="1">
      <alignment/>
      <protection/>
    </xf>
    <xf numFmtId="164" fontId="13" fillId="0" borderId="26" xfId="124" applyNumberFormat="1" applyFont="1" applyFill="1" applyBorder="1" applyAlignment="1">
      <alignment horizontal="center" vertical="center"/>
      <protection/>
    </xf>
    <xf numFmtId="0" fontId="16" fillId="0" borderId="27" xfId="81" applyFont="1" applyBorder="1" applyAlignment="1">
      <alignment horizontal="left" indent="1"/>
      <protection/>
    </xf>
    <xf numFmtId="0" fontId="16" fillId="34" borderId="16" xfId="81" applyFont="1" applyFill="1" applyBorder="1" applyAlignment="1">
      <alignment horizontal="left" indent="1"/>
      <protection/>
    </xf>
    <xf numFmtId="14" fontId="16" fillId="0" borderId="16" xfId="81" applyNumberFormat="1" applyFont="1" applyBorder="1" applyAlignment="1">
      <alignment horizontal="right"/>
      <protection/>
    </xf>
    <xf numFmtId="0" fontId="16" fillId="0" borderId="16" xfId="81" applyFont="1" applyBorder="1" applyAlignment="1">
      <alignment/>
      <protection/>
    </xf>
    <xf numFmtId="0" fontId="16" fillId="0" borderId="16" xfId="81" applyFont="1" applyBorder="1" applyAlignment="1">
      <alignment vertical="center"/>
      <protection/>
    </xf>
    <xf numFmtId="164" fontId="17" fillId="0" borderId="16" xfId="124" applyNumberFormat="1" applyFont="1" applyFill="1" applyBorder="1" applyAlignment="1">
      <alignment horizontal="center" vertical="center"/>
      <protection/>
    </xf>
    <xf numFmtId="164" fontId="13" fillId="0" borderId="16" xfId="124" applyNumberFormat="1" applyFont="1" applyFill="1" applyBorder="1" applyAlignment="1">
      <alignment horizontal="center" vertical="center"/>
      <protection/>
    </xf>
    <xf numFmtId="0" fontId="16" fillId="0" borderId="17" xfId="81" applyFont="1" applyBorder="1" applyAlignment="1">
      <alignment horizontal="left" indent="1"/>
      <protection/>
    </xf>
    <xf numFmtId="14" fontId="16" fillId="0" borderId="16" xfId="45" applyNumberFormat="1" applyFont="1" applyBorder="1" applyAlignment="1">
      <alignment horizontal="right" vertical="center"/>
    </xf>
    <xf numFmtId="14" fontId="16" fillId="0" borderId="26" xfId="45" applyNumberFormat="1" applyFont="1" applyBorder="1" applyAlignment="1">
      <alignment horizontal="right" vertical="center"/>
    </xf>
    <xf numFmtId="0" fontId="75" fillId="0" borderId="47" xfId="58" applyFont="1" applyBorder="1" applyAlignment="1">
      <alignment horizontal="center" vertical="center"/>
      <protection/>
    </xf>
    <xf numFmtId="0" fontId="75" fillId="0" borderId="48" xfId="58" applyFont="1" applyBorder="1" applyAlignment="1">
      <alignment horizontal="center"/>
      <protection/>
    </xf>
    <xf numFmtId="164" fontId="17" fillId="0" borderId="45" xfId="124" applyNumberFormat="1" applyFont="1" applyFill="1" applyBorder="1" applyAlignment="1">
      <alignment horizontal="center" vertical="center"/>
      <protection/>
    </xf>
    <xf numFmtId="0" fontId="17" fillId="0" borderId="45" xfId="124" applyFont="1" applyFill="1" applyBorder="1" applyAlignment="1">
      <alignment horizontal="center" vertical="center"/>
      <protection/>
    </xf>
    <xf numFmtId="0" fontId="75" fillId="0" borderId="24" xfId="58" applyFont="1" applyBorder="1" applyAlignment="1">
      <alignment horizontal="center"/>
      <protection/>
    </xf>
    <xf numFmtId="0" fontId="75" fillId="0" borderId="25" xfId="58" applyFont="1" applyBorder="1" applyAlignment="1">
      <alignment horizontal="center"/>
      <protection/>
    </xf>
    <xf numFmtId="0" fontId="75" fillId="0" borderId="44" xfId="58" applyFont="1" applyBorder="1" applyAlignment="1">
      <alignment horizontal="center"/>
      <protection/>
    </xf>
    <xf numFmtId="0" fontId="16" fillId="0" borderId="48" xfId="81" applyFont="1" applyBorder="1" applyAlignment="1">
      <alignment horizontal="center"/>
      <protection/>
    </xf>
    <xf numFmtId="0" fontId="16" fillId="34" borderId="45" xfId="81" applyFont="1" applyFill="1" applyBorder="1" applyAlignment="1">
      <alignment horizontal="left" indent="1"/>
      <protection/>
    </xf>
    <xf numFmtId="14" fontId="16" fillId="0" borderId="45" xfId="81" applyNumberFormat="1" applyFont="1" applyBorder="1" applyAlignment="1">
      <alignment horizontal="right"/>
      <protection/>
    </xf>
    <xf numFmtId="0" fontId="16" fillId="0" borderId="46" xfId="81" applyFont="1" applyBorder="1" applyAlignment="1">
      <alignment horizontal="left" indent="1"/>
      <protection/>
    </xf>
    <xf numFmtId="0" fontId="16" fillId="0" borderId="24" xfId="81" applyFont="1" applyBorder="1" applyAlignment="1">
      <alignment horizontal="center"/>
      <protection/>
    </xf>
    <xf numFmtId="0" fontId="16" fillId="0" borderId="25" xfId="81" applyFont="1" applyBorder="1" applyAlignment="1">
      <alignment horizontal="center"/>
      <protection/>
    </xf>
    <xf numFmtId="164" fontId="13" fillId="0" borderId="45" xfId="124" applyNumberFormat="1" applyFont="1" applyFill="1" applyBorder="1" applyAlignment="1">
      <alignment horizontal="center" vertical="center"/>
      <protection/>
    </xf>
    <xf numFmtId="0" fontId="18" fillId="34" borderId="26" xfId="81" applyFont="1" applyFill="1" applyBorder="1" applyAlignment="1">
      <alignment horizontal="left" indent="1"/>
      <protection/>
    </xf>
    <xf numFmtId="1" fontId="16" fillId="0" borderId="25" xfId="81" applyNumberFormat="1" applyFont="1" applyBorder="1" applyAlignment="1">
      <alignment horizontal="center" vertical="center"/>
      <protection/>
    </xf>
    <xf numFmtId="0" fontId="75" fillId="0" borderId="48" xfId="58" applyFont="1" applyBorder="1" applyAlignment="1">
      <alignment horizontal="center" vertical="center"/>
      <protection/>
    </xf>
    <xf numFmtId="0" fontId="73" fillId="0" borderId="26" xfId="58" applyFont="1" applyBorder="1" applyAlignment="1">
      <alignment/>
      <protection/>
    </xf>
    <xf numFmtId="0" fontId="75" fillId="0" borderId="25" xfId="58" applyFont="1" applyBorder="1" applyAlignment="1">
      <alignment horizontal="left" indent="1"/>
      <protection/>
    </xf>
    <xf numFmtId="0" fontId="75" fillId="0" borderId="48" xfId="58" applyFont="1" applyBorder="1" applyAlignment="1">
      <alignment horizontal="left" indent="1"/>
      <protection/>
    </xf>
    <xf numFmtId="0" fontId="75" fillId="0" borderId="42" xfId="58" applyFont="1" applyBorder="1" applyAlignment="1">
      <alignment horizontal="left" indent="1"/>
      <protection/>
    </xf>
    <xf numFmtId="0" fontId="75" fillId="0" borderId="47" xfId="58" applyFont="1" applyBorder="1" applyAlignment="1">
      <alignment horizontal="left" indent="1"/>
      <protection/>
    </xf>
    <xf numFmtId="0" fontId="18" fillId="0" borderId="31" xfId="81" applyFont="1" applyBorder="1" applyAlignment="1">
      <alignment vertical="center"/>
      <protection/>
    </xf>
    <xf numFmtId="0" fontId="77" fillId="0" borderId="43" xfId="58" applyFont="1" applyBorder="1" applyAlignment="1">
      <alignment horizontal="left" indent="1"/>
      <protection/>
    </xf>
    <xf numFmtId="14" fontId="75" fillId="0" borderId="0" xfId="58" applyNumberFormat="1" applyFont="1">
      <alignment/>
      <protection/>
    </xf>
    <xf numFmtId="164" fontId="75" fillId="0" borderId="0" xfId="58" applyNumberFormat="1" applyFont="1">
      <alignment/>
      <protection/>
    </xf>
    <xf numFmtId="0" fontId="19" fillId="35" borderId="49" xfId="58" applyFont="1" applyFill="1" applyBorder="1" applyAlignment="1">
      <alignment horizontal="center" vertical="center" shrinkToFit="1"/>
      <protection/>
    </xf>
    <xf numFmtId="0" fontId="78" fillId="0" borderId="50" xfId="58" applyFont="1" applyFill="1" applyBorder="1" applyAlignment="1">
      <alignment horizontal="center" vertical="center" shrinkToFit="1"/>
      <protection/>
    </xf>
    <xf numFmtId="0" fontId="78" fillId="34" borderId="50" xfId="58" applyFont="1" applyFill="1" applyBorder="1" applyAlignment="1">
      <alignment horizontal="center" vertical="center" shrinkToFit="1"/>
      <protection/>
    </xf>
    <xf numFmtId="0" fontId="19" fillId="34" borderId="49" xfId="58" applyFont="1" applyFill="1" applyBorder="1" applyAlignment="1">
      <alignment horizontal="center" vertical="center" shrinkToFit="1"/>
      <protection/>
    </xf>
    <xf numFmtId="0" fontId="78" fillId="35" borderId="49" xfId="58" applyFont="1" applyFill="1" applyBorder="1" applyAlignment="1">
      <alignment horizontal="center" vertical="center" shrinkToFit="1"/>
      <protection/>
    </xf>
    <xf numFmtId="0" fontId="79" fillId="0" borderId="50" xfId="58" applyFont="1" applyBorder="1" applyAlignment="1">
      <alignment horizontal="center" vertical="center" shrinkToFit="1"/>
      <protection/>
    </xf>
    <xf numFmtId="0" fontId="20" fillId="35" borderId="51" xfId="58" applyFont="1" applyFill="1" applyBorder="1" applyAlignment="1">
      <alignment horizontal="center" vertical="center" textRotation="90" shrinkToFit="1"/>
      <protection/>
    </xf>
    <xf numFmtId="0" fontId="79" fillId="0" borderId="52" xfId="58" applyFont="1" applyFill="1" applyBorder="1" applyAlignment="1">
      <alignment horizontal="center" vertical="center" textRotation="90" shrinkToFit="1"/>
      <protection/>
    </xf>
    <xf numFmtId="0" fontId="20" fillId="35" borderId="52" xfId="58" applyFont="1" applyFill="1" applyBorder="1" applyAlignment="1">
      <alignment horizontal="center" vertical="center" textRotation="90" shrinkToFit="1"/>
      <protection/>
    </xf>
    <xf numFmtId="0" fontId="79" fillId="34" borderId="52" xfId="58" applyFont="1" applyFill="1" applyBorder="1" applyAlignment="1">
      <alignment horizontal="center" vertical="center" textRotation="90" shrinkToFit="1"/>
      <protection/>
    </xf>
    <xf numFmtId="0" fontId="20" fillId="34" borderId="52" xfId="58" applyFont="1" applyFill="1" applyBorder="1" applyAlignment="1">
      <alignment horizontal="center" vertical="center" textRotation="90" shrinkToFit="1"/>
      <protection/>
    </xf>
    <xf numFmtId="0" fontId="79" fillId="35" borderId="52" xfId="58" applyFont="1" applyFill="1" applyBorder="1" applyAlignment="1">
      <alignment horizontal="center" vertical="center" textRotation="90" shrinkToFit="1"/>
      <protection/>
    </xf>
    <xf numFmtId="0" fontId="79" fillId="0" borderId="52" xfId="58" applyFont="1" applyBorder="1" applyAlignment="1">
      <alignment horizontal="center" vertical="center" textRotation="90" shrinkToFit="1"/>
      <protection/>
    </xf>
    <xf numFmtId="0" fontId="80" fillId="0" borderId="0" xfId="58" applyFont="1" applyAlignment="1">
      <alignment horizontal="center" vertical="center" textRotation="90"/>
      <protection/>
    </xf>
    <xf numFmtId="0" fontId="81" fillId="0" borderId="0" xfId="58" applyFont="1" applyAlignment="1">
      <alignment horizontal="center" vertical="center" textRotation="90"/>
      <protection/>
    </xf>
    <xf numFmtId="1" fontId="21" fillId="35" borderId="53" xfId="58" applyNumberFormat="1" applyFont="1" applyFill="1" applyBorder="1" applyAlignment="1">
      <alignment horizontal="center" vertical="center" shrinkToFit="1"/>
      <protection/>
    </xf>
    <xf numFmtId="1" fontId="21" fillId="0" borderId="53" xfId="58" applyNumberFormat="1" applyFont="1" applyFill="1" applyBorder="1" applyAlignment="1">
      <alignment horizontal="center" vertical="center" shrinkToFit="1"/>
      <protection/>
    </xf>
    <xf numFmtId="1" fontId="21" fillId="35" borderId="54" xfId="58" applyNumberFormat="1" applyFont="1" applyFill="1" applyBorder="1" applyAlignment="1">
      <alignment horizontal="center" vertical="center" shrinkToFit="1"/>
      <protection/>
    </xf>
    <xf numFmtId="1" fontId="81" fillId="34" borderId="54" xfId="58" applyNumberFormat="1" applyFont="1" applyFill="1" applyBorder="1" applyAlignment="1">
      <alignment horizontal="center" vertical="center" shrinkToFit="1"/>
      <protection/>
    </xf>
    <xf numFmtId="1" fontId="81" fillId="0" borderId="54" xfId="58" applyNumberFormat="1" applyFont="1" applyFill="1" applyBorder="1" applyAlignment="1">
      <alignment horizontal="center" vertical="center" shrinkToFit="1"/>
      <protection/>
    </xf>
    <xf numFmtId="1" fontId="21" fillId="34" borderId="54" xfId="58" applyNumberFormat="1" applyFont="1" applyFill="1" applyBorder="1" applyAlignment="1">
      <alignment horizontal="center" vertical="center" shrinkToFit="1"/>
      <protection/>
    </xf>
    <xf numFmtId="1" fontId="21" fillId="34" borderId="53" xfId="58" applyNumberFormat="1" applyFont="1" applyFill="1" applyBorder="1" applyAlignment="1">
      <alignment horizontal="center" vertical="center" shrinkToFit="1"/>
      <protection/>
    </xf>
    <xf numFmtId="1" fontId="81" fillId="35" borderId="54" xfId="58" applyNumberFormat="1" applyFont="1" applyFill="1" applyBorder="1" applyAlignment="1">
      <alignment horizontal="center" vertical="center" shrinkToFit="1"/>
      <protection/>
    </xf>
    <xf numFmtId="1" fontId="21" fillId="35" borderId="49" xfId="58" applyNumberFormat="1" applyFont="1" applyFill="1" applyBorder="1" applyAlignment="1">
      <alignment horizontal="center" vertical="center" shrinkToFit="1"/>
      <protection/>
    </xf>
    <xf numFmtId="1" fontId="21" fillId="0" borderId="49" xfId="58" applyNumberFormat="1" applyFont="1" applyFill="1" applyBorder="1" applyAlignment="1">
      <alignment horizontal="center" vertical="center" shrinkToFit="1"/>
      <protection/>
    </xf>
    <xf numFmtId="1" fontId="21" fillId="35" borderId="50" xfId="58" applyNumberFormat="1" applyFont="1" applyFill="1" applyBorder="1" applyAlignment="1">
      <alignment horizontal="center" vertical="center" shrinkToFit="1"/>
      <protection/>
    </xf>
    <xf numFmtId="1" fontId="81" fillId="34" borderId="50" xfId="58" applyNumberFormat="1" applyFont="1" applyFill="1" applyBorder="1" applyAlignment="1">
      <alignment horizontal="center" vertical="center" shrinkToFit="1"/>
      <protection/>
    </xf>
    <xf numFmtId="1" fontId="81" fillId="0" borderId="50" xfId="58" applyNumberFormat="1" applyFont="1" applyFill="1" applyBorder="1" applyAlignment="1">
      <alignment horizontal="center" vertical="center" shrinkToFit="1"/>
      <protection/>
    </xf>
    <xf numFmtId="1" fontId="21" fillId="34" borderId="50" xfId="58" applyNumberFormat="1" applyFont="1" applyFill="1" applyBorder="1" applyAlignment="1">
      <alignment horizontal="center" vertical="center" shrinkToFit="1"/>
      <protection/>
    </xf>
    <xf numFmtId="1" fontId="21" fillId="34" borderId="49" xfId="58" applyNumberFormat="1" applyFont="1" applyFill="1" applyBorder="1" applyAlignment="1">
      <alignment horizontal="center" vertical="center" shrinkToFit="1"/>
      <protection/>
    </xf>
    <xf numFmtId="1" fontId="81" fillId="35" borderId="50" xfId="58" applyNumberFormat="1" applyFont="1" applyFill="1" applyBorder="1" applyAlignment="1">
      <alignment horizontal="center" vertical="center" shrinkToFit="1"/>
      <protection/>
    </xf>
    <xf numFmtId="1" fontId="21" fillId="35" borderId="51" xfId="58" applyNumberFormat="1" applyFont="1" applyFill="1" applyBorder="1" applyAlignment="1">
      <alignment horizontal="center" vertical="center" shrinkToFit="1"/>
      <protection/>
    </xf>
    <xf numFmtId="1" fontId="21" fillId="0" borderId="51" xfId="58" applyNumberFormat="1" applyFont="1" applyFill="1" applyBorder="1" applyAlignment="1">
      <alignment horizontal="center" vertical="center" shrinkToFit="1"/>
      <protection/>
    </xf>
    <xf numFmtId="1" fontId="21" fillId="35" borderId="52" xfId="58" applyNumberFormat="1" applyFont="1" applyFill="1" applyBorder="1" applyAlignment="1">
      <alignment horizontal="center" vertical="center" shrinkToFit="1"/>
      <protection/>
    </xf>
    <xf numFmtId="1" fontId="81" fillId="34" borderId="52" xfId="58" applyNumberFormat="1" applyFont="1" applyFill="1" applyBorder="1" applyAlignment="1">
      <alignment horizontal="center" vertical="center" shrinkToFit="1"/>
      <protection/>
    </xf>
    <xf numFmtId="1" fontId="81" fillId="0" borderId="52" xfId="58" applyNumberFormat="1" applyFont="1" applyFill="1" applyBorder="1" applyAlignment="1">
      <alignment horizontal="center" vertical="center" shrinkToFit="1"/>
      <protection/>
    </xf>
    <xf numFmtId="1" fontId="21" fillId="34" borderId="52" xfId="58" applyNumberFormat="1" applyFont="1" applyFill="1" applyBorder="1" applyAlignment="1">
      <alignment horizontal="center" vertical="center" shrinkToFit="1"/>
      <protection/>
    </xf>
    <xf numFmtId="1" fontId="21" fillId="34" borderId="51" xfId="58" applyNumberFormat="1" applyFont="1" applyFill="1" applyBorder="1" applyAlignment="1">
      <alignment horizontal="center" vertical="center" shrinkToFit="1"/>
      <protection/>
    </xf>
    <xf numFmtId="1" fontId="81" fillId="35" borderId="52" xfId="58" applyNumberFormat="1" applyFont="1" applyFill="1" applyBorder="1" applyAlignment="1">
      <alignment horizontal="center" vertical="center" shrinkToFit="1"/>
      <protection/>
    </xf>
    <xf numFmtId="1" fontId="21" fillId="35" borderId="55" xfId="58" applyNumberFormat="1" applyFont="1" applyFill="1" applyBorder="1" applyAlignment="1">
      <alignment horizontal="center" vertical="center" shrinkToFit="1"/>
      <protection/>
    </xf>
    <xf numFmtId="1" fontId="21" fillId="0" borderId="55" xfId="58" applyNumberFormat="1" applyFont="1" applyFill="1" applyBorder="1" applyAlignment="1">
      <alignment horizontal="center" vertical="center" shrinkToFit="1"/>
      <protection/>
    </xf>
    <xf numFmtId="1" fontId="21" fillId="35" borderId="56" xfId="58" applyNumberFormat="1" applyFont="1" applyFill="1" applyBorder="1" applyAlignment="1">
      <alignment horizontal="center" vertical="center" shrinkToFit="1"/>
      <protection/>
    </xf>
    <xf numFmtId="1" fontId="81" fillId="34" borderId="56" xfId="58" applyNumberFormat="1" applyFont="1" applyFill="1" applyBorder="1" applyAlignment="1">
      <alignment horizontal="center" vertical="center" shrinkToFit="1"/>
      <protection/>
    </xf>
    <xf numFmtId="1" fontId="81" fillId="0" borderId="56" xfId="58" applyNumberFormat="1" applyFont="1" applyFill="1" applyBorder="1" applyAlignment="1">
      <alignment horizontal="center" vertical="center" shrinkToFit="1"/>
      <protection/>
    </xf>
    <xf numFmtId="1" fontId="21" fillId="34" borderId="56" xfId="58" applyNumberFormat="1" applyFont="1" applyFill="1" applyBorder="1" applyAlignment="1">
      <alignment horizontal="center" vertical="center" shrinkToFit="1"/>
      <protection/>
    </xf>
    <xf numFmtId="1" fontId="21" fillId="34" borderId="55" xfId="58" applyNumberFormat="1" applyFont="1" applyFill="1" applyBorder="1" applyAlignment="1">
      <alignment horizontal="center" vertical="center" shrinkToFit="1"/>
      <protection/>
    </xf>
    <xf numFmtId="1" fontId="81" fillId="35" borderId="56" xfId="58" applyNumberFormat="1" applyFont="1" applyFill="1" applyBorder="1" applyAlignment="1">
      <alignment horizontal="center" vertical="center" shrinkToFit="1"/>
      <protection/>
    </xf>
    <xf numFmtId="0" fontId="0" fillId="0" borderId="0" xfId="58" applyAlignment="1">
      <alignment wrapText="1"/>
      <protection/>
    </xf>
    <xf numFmtId="0" fontId="0" fillId="35" borderId="0" xfId="58" applyFill="1">
      <alignment/>
      <protection/>
    </xf>
    <xf numFmtId="0" fontId="0" fillId="0" borderId="0" xfId="58" applyFill="1">
      <alignment/>
      <protection/>
    </xf>
    <xf numFmtId="0" fontId="0" fillId="34" borderId="0" xfId="58" applyFill="1">
      <alignment/>
      <protection/>
    </xf>
    <xf numFmtId="0" fontId="62" fillId="0" borderId="0" xfId="58" applyFont="1">
      <alignment/>
      <protection/>
    </xf>
    <xf numFmtId="0" fontId="3" fillId="0" borderId="20" xfId="173" applyFont="1" applyFill="1" applyBorder="1" applyAlignment="1">
      <alignment horizontal="left" vertical="center" wrapText="1"/>
      <protection/>
    </xf>
    <xf numFmtId="0" fontId="3" fillId="0" borderId="19" xfId="173" applyFont="1" applyFill="1" applyBorder="1" applyAlignment="1">
      <alignment horizontal="left" vertical="center" wrapText="1"/>
      <protection/>
    </xf>
    <xf numFmtId="0" fontId="3" fillId="0" borderId="57" xfId="173" applyFont="1" applyFill="1" applyBorder="1" applyAlignment="1">
      <alignment horizontal="center" vertical="center" textRotation="90" wrapText="1"/>
      <protection/>
    </xf>
    <xf numFmtId="0" fontId="3" fillId="0" borderId="58" xfId="173" applyFont="1" applyFill="1" applyBorder="1" applyAlignment="1">
      <alignment horizontal="center" vertical="center" textRotation="90" wrapText="1"/>
      <protection/>
    </xf>
    <xf numFmtId="0" fontId="3" fillId="0" borderId="59" xfId="173" applyFont="1" applyFill="1" applyBorder="1" applyAlignment="1">
      <alignment horizontal="center" vertical="center" textRotation="90" wrapText="1"/>
      <protection/>
    </xf>
    <xf numFmtId="0" fontId="3" fillId="0" borderId="60" xfId="173" applyFont="1" applyFill="1" applyBorder="1" applyAlignment="1">
      <alignment horizontal="center" vertical="center" textRotation="90" wrapText="1"/>
      <protection/>
    </xf>
    <xf numFmtId="0" fontId="3" fillId="0" borderId="61" xfId="173" applyFont="1" applyFill="1" applyBorder="1" applyAlignment="1">
      <alignment horizontal="center" vertical="center"/>
      <protection/>
    </xf>
    <xf numFmtId="0" fontId="3" fillId="0" borderId="23" xfId="173" applyFont="1" applyFill="1" applyBorder="1" applyAlignment="1">
      <alignment horizontal="center" vertical="center"/>
      <protection/>
    </xf>
    <xf numFmtId="14" fontId="3" fillId="0" borderId="59" xfId="173" applyNumberFormat="1" applyFont="1" applyFill="1" applyBorder="1" applyAlignment="1">
      <alignment horizontal="left" vertical="center" wrapText="1" indent="1"/>
      <protection/>
    </xf>
    <xf numFmtId="14" fontId="3" fillId="0" borderId="62" xfId="173" applyNumberFormat="1" applyFont="1" applyFill="1" applyBorder="1" applyAlignment="1">
      <alignment horizontal="left" vertical="center" wrapText="1" indent="1"/>
      <protection/>
    </xf>
    <xf numFmtId="0" fontId="3" fillId="0" borderId="59" xfId="173" applyFont="1" applyFill="1" applyBorder="1" applyAlignment="1">
      <alignment horizontal="center" vertical="center" wrapText="1"/>
      <protection/>
    </xf>
    <xf numFmtId="0" fontId="3" fillId="0" borderId="60" xfId="173" applyFont="1" applyFill="1" applyBorder="1" applyAlignment="1">
      <alignment horizontal="center" vertical="center" wrapText="1"/>
      <protection/>
    </xf>
    <xf numFmtId="0" fontId="3" fillId="0" borderId="23" xfId="173" applyFont="1" applyFill="1" applyBorder="1" applyAlignment="1">
      <alignment vertical="center" wrapText="1"/>
      <protection/>
    </xf>
    <xf numFmtId="0" fontId="3" fillId="0" borderId="60" xfId="173" applyFont="1" applyFill="1" applyBorder="1" applyAlignment="1">
      <alignment vertical="center" wrapText="1"/>
      <protection/>
    </xf>
    <xf numFmtId="0" fontId="3" fillId="0" borderId="63" xfId="173" applyFont="1" applyFill="1" applyBorder="1" applyAlignment="1">
      <alignment horizontal="center" vertical="center"/>
      <protection/>
    </xf>
    <xf numFmtId="0" fontId="3" fillId="0" borderId="64" xfId="173" applyFont="1" applyFill="1" applyBorder="1" applyAlignment="1">
      <alignment horizontal="center" vertical="center"/>
      <protection/>
    </xf>
    <xf numFmtId="0" fontId="3" fillId="0" borderId="30" xfId="173" applyFont="1" applyFill="1" applyBorder="1" applyAlignment="1">
      <alignment horizontal="center" vertical="center"/>
      <protection/>
    </xf>
    <xf numFmtId="0" fontId="3" fillId="0" borderId="11" xfId="173" applyFont="1" applyFill="1" applyBorder="1" applyAlignment="1">
      <alignment horizontal="center" vertical="center"/>
      <protection/>
    </xf>
    <xf numFmtId="1" fontId="3" fillId="0" borderId="61" xfId="173" applyNumberFormat="1" applyFont="1" applyFill="1" applyBorder="1" applyAlignment="1">
      <alignment horizontal="center" vertical="center" textRotation="90" wrapText="1"/>
      <protection/>
    </xf>
    <xf numFmtId="1" fontId="3" fillId="0" borderId="13" xfId="173" applyNumberFormat="1" applyFont="1" applyFill="1" applyBorder="1" applyAlignment="1">
      <alignment horizontal="center" vertical="center" textRotation="90" wrapText="1"/>
      <protection/>
    </xf>
    <xf numFmtId="0" fontId="3" fillId="0" borderId="13" xfId="173" applyFont="1" applyFill="1" applyBorder="1" applyAlignment="1">
      <alignment horizontal="center" vertical="center"/>
      <protection/>
    </xf>
    <xf numFmtId="0" fontId="3" fillId="0" borderId="61" xfId="173" applyFont="1" applyFill="1" applyBorder="1" applyAlignment="1">
      <alignment horizontal="center" vertical="center" textRotation="90"/>
      <protection/>
    </xf>
    <xf numFmtId="0" fontId="3" fillId="0" borderId="13" xfId="173" applyFont="1" applyFill="1" applyBorder="1" applyAlignment="1">
      <alignment horizontal="center" vertical="center" textRotation="90"/>
      <protection/>
    </xf>
    <xf numFmtId="0" fontId="3" fillId="0" borderId="65" xfId="173" applyFont="1" applyFill="1" applyBorder="1" applyAlignment="1">
      <alignment horizontal="center" vertical="center"/>
      <protection/>
    </xf>
    <xf numFmtId="0" fontId="3" fillId="0" borderId="66" xfId="173" applyFont="1" applyFill="1" applyBorder="1" applyAlignment="1">
      <alignment horizontal="center" vertical="center"/>
      <protection/>
    </xf>
    <xf numFmtId="0" fontId="3" fillId="0" borderId="59" xfId="173" applyFont="1" applyFill="1" applyBorder="1" applyAlignment="1">
      <alignment vertical="center" wrapText="1"/>
      <protection/>
    </xf>
    <xf numFmtId="0" fontId="3" fillId="0" borderId="23" xfId="173" applyFont="1" applyFill="1" applyBorder="1" applyAlignment="1">
      <alignment horizontal="center" vertical="center" wrapText="1"/>
      <protection/>
    </xf>
    <xf numFmtId="0" fontId="3" fillId="0" borderId="18" xfId="173" applyFont="1" applyFill="1" applyBorder="1" applyAlignment="1">
      <alignment horizontal="center" vertical="center" textRotation="90" wrapText="1"/>
      <protection/>
    </xf>
    <xf numFmtId="14" fontId="3" fillId="0" borderId="23" xfId="173" applyNumberFormat="1" applyFont="1" applyFill="1" applyBorder="1" applyAlignment="1">
      <alignment horizontal="left" vertical="center" wrapText="1" indent="1"/>
      <protection/>
    </xf>
    <xf numFmtId="14" fontId="3" fillId="0" borderId="60" xfId="173" applyNumberFormat="1" applyFont="1" applyFill="1" applyBorder="1" applyAlignment="1">
      <alignment horizontal="left" vertical="center" wrapText="1" indent="1"/>
      <protection/>
    </xf>
    <xf numFmtId="0" fontId="3" fillId="0" borderId="23" xfId="173" applyFont="1" applyFill="1" applyBorder="1" applyAlignment="1">
      <alignment horizontal="center" vertical="center" textRotation="90"/>
      <protection/>
    </xf>
    <xf numFmtId="0" fontId="3" fillId="0" borderId="60" xfId="173" applyFont="1" applyFill="1" applyBorder="1" applyAlignment="1">
      <alignment horizontal="center" vertical="center" textRotation="90"/>
      <protection/>
    </xf>
    <xf numFmtId="0" fontId="3" fillId="0" borderId="67" xfId="173" applyFont="1" applyFill="1" applyBorder="1" applyAlignment="1">
      <alignment horizontal="center" vertical="center" textRotation="90" wrapText="1"/>
      <protection/>
    </xf>
    <xf numFmtId="0" fontId="3" fillId="0" borderId="68" xfId="173" applyFont="1" applyFill="1" applyBorder="1" applyAlignment="1">
      <alignment horizontal="center" vertical="center" textRotation="90" wrapText="1"/>
      <protection/>
    </xf>
    <xf numFmtId="0" fontId="3" fillId="0" borderId="62" xfId="173" applyFont="1" applyFill="1" applyBorder="1" applyAlignment="1">
      <alignment horizontal="center" vertical="center" textRotation="90" wrapText="1"/>
      <protection/>
    </xf>
    <xf numFmtId="0" fontId="3" fillId="0" borderId="62" xfId="173" applyFont="1" applyFill="1" applyBorder="1" applyAlignment="1">
      <alignment horizontal="center" vertical="center"/>
      <protection/>
    </xf>
    <xf numFmtId="0" fontId="3" fillId="0" borderId="60" xfId="173" applyFont="1" applyFill="1" applyBorder="1" applyAlignment="1">
      <alignment horizontal="center" vertical="center"/>
      <protection/>
    </xf>
    <xf numFmtId="0" fontId="3" fillId="0" borderId="62" xfId="173" applyFont="1" applyFill="1" applyBorder="1" applyAlignment="1">
      <alignment horizontal="center" vertical="center" wrapText="1"/>
      <protection/>
    </xf>
    <xf numFmtId="1" fontId="3" fillId="0" borderId="62" xfId="173" applyNumberFormat="1" applyFont="1" applyFill="1" applyBorder="1" applyAlignment="1">
      <alignment horizontal="center" vertical="center" textRotation="90" wrapText="1"/>
      <protection/>
    </xf>
    <xf numFmtId="1" fontId="3" fillId="0" borderId="60" xfId="173" applyNumberFormat="1" applyFont="1" applyFill="1" applyBorder="1" applyAlignment="1">
      <alignment horizontal="center" vertical="center" textRotation="90" wrapText="1"/>
      <protection/>
    </xf>
    <xf numFmtId="0" fontId="3" fillId="0" borderId="69" xfId="173" applyFont="1" applyFill="1" applyBorder="1" applyAlignment="1">
      <alignment horizontal="center" vertical="center"/>
      <protection/>
    </xf>
    <xf numFmtId="0" fontId="3" fillId="0" borderId="70" xfId="173" applyFont="1" applyFill="1" applyBorder="1" applyAlignment="1">
      <alignment horizontal="center" vertical="center"/>
      <protection/>
    </xf>
    <xf numFmtId="0" fontId="4" fillId="0" borderId="19" xfId="173" applyFont="1" applyFill="1" applyBorder="1" applyAlignment="1">
      <alignment horizontal="center" vertical="center"/>
      <protection/>
    </xf>
    <xf numFmtId="0" fontId="3" fillId="0" borderId="62" xfId="173" applyFont="1" applyFill="1" applyBorder="1" applyAlignment="1">
      <alignment vertical="center" wrapText="1"/>
      <protection/>
    </xf>
    <xf numFmtId="0" fontId="9" fillId="0" borderId="71" xfId="124" applyFont="1" applyFill="1" applyBorder="1" applyAlignment="1">
      <alignment horizontal="center" vertical="center" textRotation="90" wrapText="1"/>
      <protection/>
    </xf>
    <xf numFmtId="0" fontId="9" fillId="0" borderId="72" xfId="124" applyFont="1" applyFill="1" applyBorder="1" applyAlignment="1">
      <alignment horizontal="center" vertical="center" textRotation="90" wrapText="1"/>
      <protection/>
    </xf>
    <xf numFmtId="0" fontId="9" fillId="0" borderId="59" xfId="124" applyFont="1" applyFill="1" applyBorder="1" applyAlignment="1">
      <alignment horizontal="center" vertical="center" textRotation="90" wrapText="1"/>
      <protection/>
    </xf>
    <xf numFmtId="0" fontId="9" fillId="0" borderId="73" xfId="124" applyFont="1" applyFill="1" applyBorder="1" applyAlignment="1">
      <alignment horizontal="center" vertical="center" textRotation="90" wrapText="1"/>
      <protection/>
    </xf>
    <xf numFmtId="0" fontId="9" fillId="0" borderId="59" xfId="126" applyFont="1" applyBorder="1" applyAlignment="1">
      <alignment horizontal="left" vertical="center" indent="1"/>
      <protection/>
    </xf>
    <xf numFmtId="0" fontId="9" fillId="0" borderId="73" xfId="126" applyFont="1" applyBorder="1" applyAlignment="1">
      <alignment horizontal="left" vertical="center" indent="1"/>
      <protection/>
    </xf>
    <xf numFmtId="14" fontId="9" fillId="0" borderId="59" xfId="126" applyNumberFormat="1" applyFont="1" applyBorder="1" applyAlignment="1">
      <alignment horizontal="center" vertical="center" textRotation="90" wrapText="1"/>
      <protection/>
    </xf>
    <xf numFmtId="14" fontId="9" fillId="0" borderId="73" xfId="126" applyNumberFormat="1" applyFont="1" applyBorder="1" applyAlignment="1">
      <alignment horizontal="center" vertical="center" textRotation="90" wrapText="1"/>
      <protection/>
    </xf>
    <xf numFmtId="0" fontId="9" fillId="0" borderId="74" xfId="126" applyFont="1" applyBorder="1" applyAlignment="1">
      <alignment horizontal="left" vertical="center" textRotation="90"/>
      <protection/>
    </xf>
    <xf numFmtId="0" fontId="9" fillId="0" borderId="75" xfId="126" applyFont="1" applyBorder="1" applyAlignment="1">
      <alignment horizontal="left" vertical="center" textRotation="90"/>
      <protection/>
    </xf>
    <xf numFmtId="2" fontId="6" fillId="34" borderId="76" xfId="143" applyNumberFormat="1" applyFont="1" applyFill="1" applyBorder="1" applyAlignment="1">
      <alignment horizontal="center" vertical="center" wrapText="1"/>
      <protection/>
    </xf>
    <xf numFmtId="2" fontId="6" fillId="34" borderId="59" xfId="124" applyNumberFormat="1" applyFont="1" applyFill="1" applyBorder="1" applyAlignment="1">
      <alignment horizontal="center" vertical="center" textRotation="90"/>
      <protection/>
    </xf>
    <xf numFmtId="2" fontId="6" fillId="34" borderId="73" xfId="124" applyNumberFormat="1" applyFont="1" applyFill="1" applyBorder="1" applyAlignment="1">
      <alignment horizontal="center" vertical="center" textRotation="90"/>
      <protection/>
    </xf>
    <xf numFmtId="0" fontId="6" fillId="34" borderId="59" xfId="124" applyFont="1" applyFill="1" applyBorder="1" applyAlignment="1">
      <alignment horizontal="center" vertical="center" textRotation="90"/>
      <protection/>
    </xf>
    <xf numFmtId="0" fontId="6" fillId="34" borderId="73" xfId="124" applyFont="1" applyFill="1" applyBorder="1" applyAlignment="1">
      <alignment horizontal="center" vertical="center" textRotation="90"/>
      <protection/>
    </xf>
    <xf numFmtId="0" fontId="10" fillId="34" borderId="74" xfId="124" applyFont="1" applyFill="1" applyBorder="1" applyAlignment="1">
      <alignment horizontal="center" vertical="center"/>
      <protection/>
    </xf>
    <xf numFmtId="0" fontId="10" fillId="34" borderId="75" xfId="124" applyFont="1" applyFill="1" applyBorder="1" applyAlignment="1">
      <alignment horizontal="center" vertical="center"/>
      <protection/>
    </xf>
    <xf numFmtId="0" fontId="9" fillId="0" borderId="74" xfId="126" applyFont="1" applyBorder="1" applyAlignment="1">
      <alignment horizontal="center" vertical="center" textRotation="90"/>
      <protection/>
    </xf>
    <xf numFmtId="0" fontId="9" fillId="0" borderId="75" xfId="126" applyFont="1" applyBorder="1" applyAlignment="1">
      <alignment horizontal="center" vertical="center" textRotation="90"/>
      <protection/>
    </xf>
    <xf numFmtId="0" fontId="14" fillId="34" borderId="59" xfId="143" applyFont="1" applyFill="1" applyBorder="1" applyAlignment="1">
      <alignment horizontal="center" vertical="center" textRotation="90" wrapText="1"/>
      <protection/>
    </xf>
    <xf numFmtId="0" fontId="14" fillId="34" borderId="73" xfId="143" applyFont="1" applyFill="1" applyBorder="1" applyAlignment="1">
      <alignment horizontal="center" vertical="center" textRotation="90" wrapText="1"/>
      <protection/>
    </xf>
    <xf numFmtId="0" fontId="14" fillId="34" borderId="65" xfId="124" applyFont="1" applyFill="1" applyBorder="1" applyAlignment="1">
      <alignment horizontal="center" vertical="center"/>
      <protection/>
    </xf>
    <xf numFmtId="0" fontId="14" fillId="34" borderId="77" xfId="124" applyFont="1" applyFill="1" applyBorder="1" applyAlignment="1">
      <alignment horizontal="center" vertical="center"/>
      <protection/>
    </xf>
    <xf numFmtId="0" fontId="13" fillId="36" borderId="35" xfId="124" applyFont="1" applyFill="1" applyBorder="1" applyAlignment="1">
      <alignment horizontal="center" vertical="center"/>
      <protection/>
    </xf>
    <xf numFmtId="0" fontId="13" fillId="36" borderId="36" xfId="124" applyFont="1" applyFill="1" applyBorder="1" applyAlignment="1">
      <alignment horizontal="center" vertical="center"/>
      <protection/>
    </xf>
    <xf numFmtId="0" fontId="13" fillId="36" borderId="37" xfId="124" applyFont="1" applyFill="1" applyBorder="1" applyAlignment="1">
      <alignment horizontal="center" vertical="center"/>
      <protection/>
    </xf>
    <xf numFmtId="0" fontId="15" fillId="0" borderId="78" xfId="124" applyFont="1" applyFill="1" applyBorder="1" applyAlignment="1">
      <alignment horizontal="center" vertical="center"/>
      <protection/>
    </xf>
    <xf numFmtId="0" fontId="15" fillId="0" borderId="0" xfId="124" applyFont="1" applyFill="1" applyBorder="1" applyAlignment="1">
      <alignment horizontal="center" vertical="center"/>
      <protection/>
    </xf>
    <xf numFmtId="0" fontId="15" fillId="0" borderId="79" xfId="124" applyFont="1" applyFill="1" applyBorder="1" applyAlignment="1">
      <alignment horizontal="center" vertical="center"/>
      <protection/>
    </xf>
    <xf numFmtId="14" fontId="13" fillId="0" borderId="61" xfId="169" applyNumberFormat="1" applyFont="1" applyBorder="1" applyAlignment="1">
      <alignment horizontal="center" vertical="center" textRotation="90" wrapText="1"/>
      <protection/>
    </xf>
    <xf numFmtId="14" fontId="13" fillId="0" borderId="23" xfId="169" applyNumberFormat="1" applyFont="1" applyBorder="1" applyAlignment="1">
      <alignment horizontal="center" vertical="center" textRotation="90" wrapText="1"/>
      <protection/>
    </xf>
    <xf numFmtId="0" fontId="13" fillId="0" borderId="61" xfId="169" applyFont="1" applyBorder="1" applyAlignment="1">
      <alignment horizontal="center" vertical="center" textRotation="90"/>
      <protection/>
    </xf>
    <xf numFmtId="0" fontId="13" fillId="0" borderId="23" xfId="169" applyFont="1" applyBorder="1" applyAlignment="1">
      <alignment horizontal="center" vertical="center" textRotation="90"/>
      <protection/>
    </xf>
    <xf numFmtId="0" fontId="13" fillId="0" borderId="59" xfId="169" applyFont="1" applyBorder="1" applyAlignment="1">
      <alignment horizontal="left" vertical="center" indent="1"/>
      <protection/>
    </xf>
    <xf numFmtId="0" fontId="13" fillId="0" borderId="73" xfId="169" applyFont="1" applyBorder="1" applyAlignment="1">
      <alignment horizontal="left" vertical="center" indent="1"/>
      <protection/>
    </xf>
    <xf numFmtId="164" fontId="14" fillId="34" borderId="61" xfId="143" applyNumberFormat="1" applyFont="1" applyFill="1" applyBorder="1" applyAlignment="1">
      <alignment horizontal="center" vertical="center" textRotation="90" wrapText="1"/>
      <protection/>
    </xf>
    <xf numFmtId="164" fontId="14" fillId="34" borderId="23" xfId="143" applyNumberFormat="1" applyFont="1" applyFill="1" applyBorder="1" applyAlignment="1">
      <alignment horizontal="center" vertical="center" textRotation="90" wrapText="1"/>
      <protection/>
    </xf>
    <xf numFmtId="49" fontId="14" fillId="34" borderId="61" xfId="143" applyNumberFormat="1" applyFont="1" applyFill="1" applyBorder="1" applyAlignment="1">
      <alignment horizontal="center" vertical="center" textRotation="90" wrapText="1"/>
      <protection/>
    </xf>
    <xf numFmtId="49" fontId="14" fillId="34" borderId="23" xfId="143" applyNumberFormat="1" applyFont="1" applyFill="1" applyBorder="1" applyAlignment="1">
      <alignment horizontal="center" vertical="center" textRotation="90" wrapText="1"/>
      <protection/>
    </xf>
    <xf numFmtId="0" fontId="15" fillId="0" borderId="80" xfId="124" applyFont="1" applyFill="1" applyBorder="1" applyAlignment="1">
      <alignment horizontal="center" vertical="center"/>
      <protection/>
    </xf>
    <xf numFmtId="0" fontId="15" fillId="0" borderId="64" xfId="124" applyFont="1" applyFill="1" applyBorder="1" applyAlignment="1">
      <alignment horizontal="center" vertical="center"/>
      <protection/>
    </xf>
    <xf numFmtId="0" fontId="15" fillId="0" borderId="81" xfId="124" applyFont="1" applyFill="1" applyBorder="1" applyAlignment="1">
      <alignment horizontal="center" vertical="center"/>
      <protection/>
    </xf>
    <xf numFmtId="0" fontId="12" fillId="0" borderId="0" xfId="81" applyFont="1" applyAlignment="1">
      <alignment horizontal="center" wrapText="1"/>
      <protection/>
    </xf>
    <xf numFmtId="0" fontId="75" fillId="0" borderId="32" xfId="169" applyFont="1" applyBorder="1" applyAlignment="1">
      <alignment horizontal="center"/>
      <protection/>
    </xf>
    <xf numFmtId="0" fontId="13" fillId="0" borderId="57" xfId="124" applyFont="1" applyFill="1" applyBorder="1" applyAlignment="1">
      <alignment horizontal="center" vertical="center" textRotation="90" wrapText="1"/>
      <protection/>
    </xf>
    <xf numFmtId="0" fontId="13" fillId="0" borderId="58" xfId="124" applyFont="1" applyFill="1" applyBorder="1" applyAlignment="1">
      <alignment horizontal="center" vertical="center" textRotation="90" wrapText="1"/>
      <protection/>
    </xf>
    <xf numFmtId="0" fontId="13" fillId="0" borderId="59" xfId="124" applyFont="1" applyFill="1" applyBorder="1" applyAlignment="1">
      <alignment horizontal="center" vertical="center" textRotation="90" wrapText="1"/>
      <protection/>
    </xf>
    <xf numFmtId="0" fontId="13" fillId="0" borderId="73" xfId="124" applyFont="1" applyFill="1" applyBorder="1" applyAlignment="1">
      <alignment horizontal="center" vertical="center" textRotation="90" wrapText="1"/>
      <protection/>
    </xf>
    <xf numFmtId="0" fontId="13" fillId="0" borderId="61" xfId="169" applyFont="1" applyBorder="1" applyAlignment="1">
      <alignment horizontal="center" vertical="center"/>
      <protection/>
    </xf>
    <xf numFmtId="0" fontId="13" fillId="0" borderId="23" xfId="169" applyFont="1" applyBorder="1" applyAlignment="1">
      <alignment horizontal="center" vertical="center"/>
      <protection/>
    </xf>
    <xf numFmtId="0" fontId="13" fillId="7" borderId="35" xfId="124" applyFont="1" applyFill="1" applyBorder="1" applyAlignment="1">
      <alignment horizontal="center" vertical="center"/>
      <protection/>
    </xf>
    <xf numFmtId="0" fontId="13" fillId="7" borderId="36" xfId="124" applyFont="1" applyFill="1" applyBorder="1" applyAlignment="1">
      <alignment horizontal="center" vertical="center"/>
      <protection/>
    </xf>
    <xf numFmtId="0" fontId="13" fillId="7" borderId="37" xfId="124" applyFont="1" applyFill="1" applyBorder="1" applyAlignment="1">
      <alignment horizontal="center" vertical="center"/>
      <protection/>
    </xf>
    <xf numFmtId="0" fontId="15" fillId="0" borderId="35" xfId="124" applyFont="1" applyFill="1" applyBorder="1" applyAlignment="1">
      <alignment horizontal="center" vertical="center"/>
      <protection/>
    </xf>
    <xf numFmtId="0" fontId="15" fillId="0" borderId="36" xfId="124" applyFont="1" applyFill="1" applyBorder="1" applyAlignment="1">
      <alignment horizontal="center" vertical="center"/>
      <protection/>
    </xf>
    <xf numFmtId="0" fontId="15" fillId="0" borderId="37" xfId="124" applyFont="1" applyFill="1" applyBorder="1" applyAlignment="1">
      <alignment horizontal="center" vertical="center"/>
      <protection/>
    </xf>
    <xf numFmtId="0" fontId="15" fillId="0" borderId="82" xfId="124" applyFont="1" applyFill="1" applyBorder="1" applyAlignment="1">
      <alignment horizontal="center" vertical="center"/>
      <protection/>
    </xf>
    <xf numFmtId="0" fontId="15" fillId="0" borderId="76" xfId="124" applyFont="1" applyFill="1" applyBorder="1" applyAlignment="1">
      <alignment horizontal="center" vertical="center"/>
      <protection/>
    </xf>
    <xf numFmtId="0" fontId="15" fillId="0" borderId="83" xfId="124" applyFont="1" applyFill="1" applyBorder="1" applyAlignment="1">
      <alignment horizontal="center" vertical="center"/>
      <protection/>
    </xf>
    <xf numFmtId="0" fontId="15" fillId="0" borderId="84" xfId="124" applyFont="1" applyFill="1" applyBorder="1" applyAlignment="1">
      <alignment horizontal="center" vertical="center"/>
      <protection/>
    </xf>
    <xf numFmtId="0" fontId="15" fillId="0" borderId="85" xfId="124" applyFont="1" applyFill="1" applyBorder="1" applyAlignment="1">
      <alignment horizontal="center" vertical="center"/>
      <protection/>
    </xf>
    <xf numFmtId="0" fontId="15" fillId="0" borderId="86" xfId="124" applyFont="1" applyFill="1" applyBorder="1" applyAlignment="1">
      <alignment horizontal="center" vertical="center"/>
      <protection/>
    </xf>
    <xf numFmtId="0" fontId="13" fillId="7" borderId="80" xfId="124" applyFont="1" applyFill="1" applyBorder="1" applyAlignment="1">
      <alignment horizontal="center" vertical="center"/>
      <protection/>
    </xf>
    <xf numFmtId="0" fontId="13" fillId="7" borderId="64" xfId="124" applyFont="1" applyFill="1" applyBorder="1" applyAlignment="1">
      <alignment horizontal="center" vertical="center"/>
      <protection/>
    </xf>
    <xf numFmtId="0" fontId="13" fillId="7" borderId="81" xfId="124" applyFont="1" applyFill="1" applyBorder="1" applyAlignment="1">
      <alignment horizontal="center" vertical="center"/>
      <protection/>
    </xf>
    <xf numFmtId="0" fontId="15" fillId="0" borderId="20" xfId="124" applyFont="1" applyFill="1" applyBorder="1" applyAlignment="1">
      <alignment horizontal="center" vertical="center"/>
      <protection/>
    </xf>
    <xf numFmtId="0" fontId="15" fillId="0" borderId="19" xfId="124" applyFont="1" applyFill="1" applyBorder="1" applyAlignment="1">
      <alignment horizontal="center" vertical="center"/>
      <protection/>
    </xf>
    <xf numFmtId="0" fontId="15" fillId="0" borderId="28" xfId="124" applyFont="1" applyFill="1" applyBorder="1" applyAlignment="1">
      <alignment horizontal="center" vertical="center"/>
      <protection/>
    </xf>
    <xf numFmtId="2" fontId="82" fillId="34" borderId="13" xfId="58" applyNumberFormat="1" applyFont="1" applyFill="1" applyBorder="1" applyAlignment="1" applyProtection="1">
      <alignment horizontal="center" vertical="center" wrapText="1" shrinkToFit="1"/>
      <protection/>
    </xf>
    <xf numFmtId="1" fontId="83" fillId="0" borderId="87" xfId="58" applyNumberFormat="1" applyFont="1" applyBorder="1" applyAlignment="1">
      <alignment horizontal="center" vertical="center" shrinkToFit="1"/>
      <protection/>
    </xf>
    <xf numFmtId="1" fontId="83" fillId="0" borderId="88" xfId="58" applyNumberFormat="1" applyFont="1" applyBorder="1" applyAlignment="1">
      <alignment horizontal="center" vertical="center" shrinkToFit="1"/>
      <protection/>
    </xf>
    <xf numFmtId="1" fontId="83" fillId="0" borderId="89" xfId="58" applyNumberFormat="1" applyFont="1" applyBorder="1" applyAlignment="1">
      <alignment horizontal="center" vertical="center" shrinkToFit="1"/>
      <protection/>
    </xf>
    <xf numFmtId="0" fontId="84" fillId="0" borderId="78" xfId="58" applyFont="1" applyBorder="1" applyAlignment="1">
      <alignment horizontal="center" vertical="center"/>
      <protection/>
    </xf>
    <xf numFmtId="0" fontId="85" fillId="0" borderId="0" xfId="58" applyFont="1" applyAlignment="1">
      <alignment horizontal="center" vertical="center"/>
      <protection/>
    </xf>
    <xf numFmtId="0" fontId="79" fillId="0" borderId="52" xfId="58" applyFont="1" applyBorder="1" applyAlignment="1">
      <alignment horizontal="center" vertical="center" wrapText="1"/>
      <protection/>
    </xf>
    <xf numFmtId="0" fontId="79" fillId="0" borderId="90" xfId="58" applyFont="1" applyBorder="1" applyAlignment="1">
      <alignment horizontal="center" vertical="center" wrapText="1"/>
      <protection/>
    </xf>
    <xf numFmtId="0" fontId="82" fillId="34" borderId="23" xfId="58" applyFont="1" applyFill="1" applyBorder="1" applyAlignment="1">
      <alignment horizontal="center" vertical="center" wrapText="1" shrinkToFit="1"/>
      <protection/>
    </xf>
    <xf numFmtId="0" fontId="82" fillId="34" borderId="62" xfId="58" applyFont="1" applyFill="1" applyBorder="1" applyAlignment="1">
      <alignment horizontal="center" vertical="center" wrapText="1" shrinkToFit="1"/>
      <protection/>
    </xf>
    <xf numFmtId="0" fontId="82" fillId="34" borderId="60" xfId="58" applyFont="1" applyFill="1" applyBorder="1" applyAlignment="1">
      <alignment horizontal="center" vertical="center" wrapText="1" shrinkToFit="1"/>
      <protection/>
    </xf>
    <xf numFmtId="0" fontId="86" fillId="34" borderId="13" xfId="58" applyFont="1" applyFill="1" applyBorder="1" applyAlignment="1">
      <alignment horizontal="center" vertical="center" wrapText="1" shrinkToFit="1"/>
      <protection/>
    </xf>
    <xf numFmtId="0" fontId="82" fillId="34" borderId="13" xfId="58" applyFont="1" applyFill="1" applyBorder="1" applyAlignment="1">
      <alignment horizontal="center" vertical="center" wrapText="1" shrinkToFit="1"/>
      <protection/>
    </xf>
    <xf numFmtId="0" fontId="87" fillId="35" borderId="23" xfId="58" applyFont="1" applyFill="1" applyBorder="1" applyAlignment="1">
      <alignment horizontal="center" vertical="center" wrapText="1" shrinkToFit="1"/>
      <protection/>
    </xf>
    <xf numFmtId="0" fontId="87" fillId="35" borderId="62" xfId="58" applyFont="1" applyFill="1" applyBorder="1" applyAlignment="1">
      <alignment horizontal="center" vertical="center" wrapText="1" shrinkToFit="1"/>
      <protection/>
    </xf>
    <xf numFmtId="0" fontId="87" fillId="35" borderId="60" xfId="58" applyFont="1" applyFill="1" applyBorder="1" applyAlignment="1">
      <alignment horizontal="center" vertical="center" wrapText="1" shrinkToFit="1"/>
      <protection/>
    </xf>
    <xf numFmtId="2" fontId="87" fillId="35" borderId="13" xfId="58" applyNumberFormat="1" applyFont="1" applyFill="1" applyBorder="1" applyAlignment="1" applyProtection="1">
      <alignment horizontal="center" vertical="center" wrapText="1" shrinkToFit="1"/>
      <protection/>
    </xf>
    <xf numFmtId="0" fontId="87" fillId="35" borderId="13" xfId="58" applyFont="1" applyFill="1" applyBorder="1" applyAlignment="1">
      <alignment horizontal="center" vertical="center" wrapText="1" shrinkToFit="1"/>
      <protection/>
    </xf>
    <xf numFmtId="0" fontId="88" fillId="35" borderId="13" xfId="58" applyFont="1" applyFill="1" applyBorder="1" applyAlignment="1">
      <alignment horizontal="center" vertical="center" wrapText="1" shrinkToFit="1"/>
      <protection/>
    </xf>
    <xf numFmtId="0" fontId="87" fillId="35" borderId="34" xfId="58" applyFont="1" applyFill="1" applyBorder="1" applyAlignment="1">
      <alignment horizontal="center" vertical="center" wrapText="1" shrinkToFit="1"/>
      <protection/>
    </xf>
    <xf numFmtId="0" fontId="82" fillId="10" borderId="23" xfId="58" applyFont="1" applyFill="1" applyBorder="1" applyAlignment="1">
      <alignment horizontal="center" vertical="center" wrapText="1" shrinkToFit="1"/>
      <protection/>
    </xf>
    <xf numFmtId="0" fontId="82" fillId="10" borderId="62" xfId="58" applyFont="1" applyFill="1" applyBorder="1" applyAlignment="1">
      <alignment horizontal="center" vertical="center" wrapText="1" shrinkToFit="1"/>
      <protection/>
    </xf>
    <xf numFmtId="0" fontId="82" fillId="10" borderId="60" xfId="58" applyFont="1" applyFill="1" applyBorder="1" applyAlignment="1">
      <alignment horizontal="center" vertical="center" wrapText="1" shrinkToFit="1"/>
      <protection/>
    </xf>
    <xf numFmtId="2" fontId="82" fillId="10" borderId="13" xfId="58" applyNumberFormat="1" applyFont="1" applyFill="1" applyBorder="1" applyAlignment="1" applyProtection="1">
      <alignment horizontal="center" vertical="center" wrapText="1" shrinkToFit="1"/>
      <protection/>
    </xf>
    <xf numFmtId="0" fontId="82" fillId="10" borderId="13" xfId="58" applyFont="1" applyFill="1" applyBorder="1" applyAlignment="1">
      <alignment horizontal="center" vertical="center" wrapText="1" shrinkToFit="1"/>
      <protection/>
    </xf>
  </cellXfs>
  <cellStyles count="1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вод 2" xfId="41"/>
    <cellStyle name="Вычисление" xfId="42"/>
    <cellStyle name="Currency" xfId="43"/>
    <cellStyle name="Currency [0]" xfId="44"/>
    <cellStyle name="Денежный 2" xfId="45"/>
    <cellStyle name="Денежный 2 2" xfId="46"/>
    <cellStyle name="Денежный 2 3" xfId="47"/>
    <cellStyle name="Денежный 2 3 2" xfId="48"/>
    <cellStyle name="Денежный 3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0 2" xfId="59"/>
    <cellStyle name="Обычный 11" xfId="60"/>
    <cellStyle name="Обычный 11 2" xfId="61"/>
    <cellStyle name="Обычный 12" xfId="62"/>
    <cellStyle name="Обычный 13" xfId="63"/>
    <cellStyle name="Обычный 14" xfId="64"/>
    <cellStyle name="Обычный 15" xfId="65"/>
    <cellStyle name="Обычный 16" xfId="66"/>
    <cellStyle name="Обычный 17" xfId="67"/>
    <cellStyle name="Обычный 18" xfId="68"/>
    <cellStyle name="Обычный 19" xfId="69"/>
    <cellStyle name="Обычный 2" xfId="70"/>
    <cellStyle name="Обычный 2 10" xfId="71"/>
    <cellStyle name="Обычный 2 11" xfId="72"/>
    <cellStyle name="Обычный 2 12" xfId="73"/>
    <cellStyle name="Обычный 2 13" xfId="74"/>
    <cellStyle name="Обычный 2 14" xfId="75"/>
    <cellStyle name="Обычный 2 15" xfId="76"/>
    <cellStyle name="Обычный 2 16" xfId="77"/>
    <cellStyle name="Обычный 2 17" xfId="78"/>
    <cellStyle name="Обычный 2 18" xfId="79"/>
    <cellStyle name="Обычный 2 19" xfId="80"/>
    <cellStyle name="Обычный 2 2" xfId="81"/>
    <cellStyle name="Обычный 2 2 10" xfId="82"/>
    <cellStyle name="Обычный 2 2 11" xfId="83"/>
    <cellStyle name="Обычный 2 2 12" xfId="84"/>
    <cellStyle name="Обычный 2 2 13" xfId="85"/>
    <cellStyle name="Обычный 2 2 14" xfId="86"/>
    <cellStyle name="Обычный 2 2 15" xfId="87"/>
    <cellStyle name="Обычный 2 2 16" xfId="88"/>
    <cellStyle name="Обычный 2 2 17" xfId="89"/>
    <cellStyle name="Обычный 2 2 18" xfId="90"/>
    <cellStyle name="Обычный 2 2 19" xfId="91"/>
    <cellStyle name="Обычный 2 2 2" xfId="92"/>
    <cellStyle name="Обычный 2 2 20" xfId="93"/>
    <cellStyle name="Обычный 2 2 21" xfId="94"/>
    <cellStyle name="Обычный 2 2 22" xfId="95"/>
    <cellStyle name="Обычный 2 2 23" xfId="96"/>
    <cellStyle name="Обычный 2 2 24" xfId="97"/>
    <cellStyle name="Обычный 2 2 25" xfId="98"/>
    <cellStyle name="Обычный 2 2 26" xfId="99"/>
    <cellStyle name="Обычный 2 2 27" xfId="100"/>
    <cellStyle name="Обычный 2 2 28" xfId="101"/>
    <cellStyle name="Обычный 2 2 29" xfId="102"/>
    <cellStyle name="Обычный 2 2 3" xfId="103"/>
    <cellStyle name="Обычный 2 2 30" xfId="104"/>
    <cellStyle name="Обычный 2 2 4" xfId="105"/>
    <cellStyle name="Обычный 2 2 5" xfId="106"/>
    <cellStyle name="Обычный 2 2 6" xfId="107"/>
    <cellStyle name="Обычный 2 2 7" xfId="108"/>
    <cellStyle name="Обычный 2 2 8" xfId="109"/>
    <cellStyle name="Обычный 2 2 9" xfId="110"/>
    <cellStyle name="Обычный 2 20" xfId="111"/>
    <cellStyle name="Обычный 2 21" xfId="112"/>
    <cellStyle name="Обычный 2 22" xfId="113"/>
    <cellStyle name="Обычный 2 23" xfId="114"/>
    <cellStyle name="Обычный 2 24" xfId="115"/>
    <cellStyle name="Обычный 2 25" xfId="116"/>
    <cellStyle name="Обычный 2 26" xfId="117"/>
    <cellStyle name="Обычный 2 27" xfId="118"/>
    <cellStyle name="Обычный 2 28" xfId="119"/>
    <cellStyle name="Обычный 2 29" xfId="120"/>
    <cellStyle name="Обычный 2 3" xfId="121"/>
    <cellStyle name="Обычный 2 3 2" xfId="122"/>
    <cellStyle name="Обычный 2 3 3" xfId="123"/>
    <cellStyle name="Обычный 2 4" xfId="124"/>
    <cellStyle name="Обычный 2 5" xfId="125"/>
    <cellStyle name="Обычный 2 6" xfId="126"/>
    <cellStyle name="Обычный 2 7" xfId="127"/>
    <cellStyle name="Обычный 2 8" xfId="128"/>
    <cellStyle name="Обычный 2 9" xfId="129"/>
    <cellStyle name="Обычный 2_BLR ОДМ" xfId="130"/>
    <cellStyle name="Обычный 20" xfId="131"/>
    <cellStyle name="Обычный 21" xfId="132"/>
    <cellStyle name="Обычный 22" xfId="133"/>
    <cellStyle name="Обычный 23" xfId="134"/>
    <cellStyle name="Обычный 24" xfId="135"/>
    <cellStyle name="Обычный 25" xfId="136"/>
    <cellStyle name="Обычный 26" xfId="137"/>
    <cellStyle name="Обычный 27" xfId="138"/>
    <cellStyle name="Обычный 28" xfId="139"/>
    <cellStyle name="Обычный 29" xfId="140"/>
    <cellStyle name="Обычный 3" xfId="141"/>
    <cellStyle name="Обычный 3 2" xfId="142"/>
    <cellStyle name="Обычный 3 3" xfId="143"/>
    <cellStyle name="Обычный 3 4" xfId="144"/>
    <cellStyle name="Обычный 3_BLR ОДМ" xfId="145"/>
    <cellStyle name="Обычный 30" xfId="146"/>
    <cellStyle name="Обычный 31" xfId="147"/>
    <cellStyle name="Обычный 32" xfId="148"/>
    <cellStyle name="Обычный 33" xfId="149"/>
    <cellStyle name="Обычный 4" xfId="150"/>
    <cellStyle name="Обычный 4 2" xfId="151"/>
    <cellStyle name="Обычный 4 3" xfId="152"/>
    <cellStyle name="Обычный 4 3 2" xfId="153"/>
    <cellStyle name="Обычный 4 4" xfId="154"/>
    <cellStyle name="Обычный 5" xfId="155"/>
    <cellStyle name="Обычный 5 2" xfId="156"/>
    <cellStyle name="Обычный 6" xfId="157"/>
    <cellStyle name="Обычный 6 2" xfId="158"/>
    <cellStyle name="Обычный 6 2 2" xfId="159"/>
    <cellStyle name="Обычный 6 3" xfId="160"/>
    <cellStyle name="Обычный 6 3 2" xfId="161"/>
    <cellStyle name="Обычный 6 3 3" xfId="162"/>
    <cellStyle name="Обычный 6 3 4" xfId="163"/>
    <cellStyle name="Обычный 6 3 5" xfId="164"/>
    <cellStyle name="Обычный 6 4" xfId="165"/>
    <cellStyle name="Обычный 7" xfId="166"/>
    <cellStyle name="Обычный 7 2" xfId="167"/>
    <cellStyle name="Обычный 7 3" xfId="168"/>
    <cellStyle name="Обычный 8" xfId="169"/>
    <cellStyle name="Обычный 8 2" xfId="170"/>
    <cellStyle name="Обычный 9" xfId="171"/>
    <cellStyle name="Обычный 9 2" xfId="172"/>
    <cellStyle name="Обычный_The Belarus Championships 2008 2" xfId="173"/>
    <cellStyle name="Плохой" xfId="174"/>
    <cellStyle name="Пояснение" xfId="175"/>
    <cellStyle name="Примечание" xfId="176"/>
    <cellStyle name="Percent" xfId="177"/>
    <cellStyle name="Связанная ячейка" xfId="178"/>
    <cellStyle name="Текст предупреждения" xfId="179"/>
    <cellStyle name="Comma" xfId="180"/>
    <cellStyle name="Comma [0]" xfId="181"/>
    <cellStyle name="Финансовый 2" xfId="182"/>
    <cellStyle name="Финансовый 3" xfId="183"/>
    <cellStyle name="Финансовый 3 2" xfId="184"/>
    <cellStyle name="Финансовый 4" xfId="185"/>
    <cellStyle name="Финансовый 5" xfId="186"/>
    <cellStyle name="Финансовый 6" xfId="187"/>
    <cellStyle name="Финансовый 7" xfId="188"/>
    <cellStyle name="Финансовый 7 2" xfId="189"/>
    <cellStyle name="Финансовый 8" xfId="190"/>
    <cellStyle name="Хороший" xfId="19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7;&#1088;&#1086;&#1090;&#1086;&#1082;&#1086;&#1083;&#1099;%20&#1089;&#1086;&#1088;&#1077;&#1074;&#1085;&#1086;&#1074;&#1072;&#1085;&#1080;&#1081;\&#1054;&#1073;&#1083;&#1072;&#1089;&#1090;&#1100;\2011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Documents%20and%20Settings\ADMIN\&#1056;&#1072;&#1073;&#1086;&#1095;&#1080;&#1081;%20&#1089;&#1090;&#1086;&#1083;\&#1051;_&#104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7;&#1088;&#1086;&#1090;&#1086;&#1082;&#1086;&#1083;&#1099;%20&#1089;&#1086;&#1088;&#1077;&#1074;&#1085;&#1086;&#1074;&#1072;&#1085;&#1080;&#1081;\&#1054;&#1073;&#1083;&#1072;&#1089;&#1090;&#1100;\2011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&#1051;_&#1072;&#1056;&#1077;&#1089;&#1087;&#1052;&#1072;&#1081;09\&#1056;&#1077;&#1089;&#1087;&#1052;&#1072;&#1081;09&#1052;&#1091;&#1078;&#1056;&#1072;&#1073;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7;&#1088;&#1086;&#1090;&#1086;&#1082;&#1086;&#1083;&#1099;%20&#1089;&#1086;&#1088;&#1077;&#1074;&#1085;&#1086;&#1074;&#1072;&#1085;&#1080;&#1081;\&#1054;&#1073;&#1083;&#1072;&#1089;&#1090;&#1100;\2011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&#1051;_&#1072;&#1056;&#1077;&#1089;&#1087;&#1052;&#1072;&#1081;09\&#1056;&#1077;&#1089;&#1087;&#1052;&#1072;&#1081;09&#1046;&#1077;&#1085;&#1056;&#1072;&#1073;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7;&#1088;&#1086;&#1090;&#1086;&#1082;&#1086;&#1083;&#1099;%20&#1089;&#1086;&#1088;&#1077;&#1074;&#1085;&#1086;&#1074;&#1072;&#1085;&#1080;&#1081;\&#1054;&#1073;&#1083;&#1072;&#1089;&#1090;&#1100;\2011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L_A\&#1063;&#1052;%20&#1056;&#1041;_&#1078;&#1077;&#108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7;&#1088;&#1086;&#1090;&#1086;&#1082;&#1086;&#1083;&#1099;%20&#1089;&#1086;&#1088;&#1077;&#1074;&#1085;&#1086;&#1074;&#1072;&#1085;&#1080;&#1081;\&#1054;&#1073;&#1083;&#1072;&#1089;&#1090;&#1100;\2011\&#1046;&#1091;&#1082;&#1086;&#1074;&#1077;&#1094;%20&#1086;&#1073;&#1083;&#1072;&#1089;&#1090;&#1100;\4_&#1073;&#1086;&#1088;&#1100;&#1077;_&#1086;&#1073;&#1083;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86;&#1088;&#1077;&#1074;&#1085;&#1086;&#1074;&#1072;&#1085;&#1080;&#1103;\&#1054;&#1073;&#1083;&#1072;&#1089;&#1090;&#1100;\2011\Documents%20and%20Settings\User\&#1056;&#1072;&#1073;&#1086;&#1095;&#1080;&#1081;%20&#1089;&#1090;&#1086;&#1083;\Results-Pervenstvo94-95&#1043;&#1086;&#1084;&#1077;&#1083;&#1100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7;&#1088;&#1086;&#1090;&#1086;&#1082;&#1086;&#1083;&#1099;%20&#1089;&#1086;&#1088;&#1077;&#1074;&#1085;&#1086;&#1074;&#1072;&#1085;&#1080;&#1081;\&#1054;&#1073;&#1083;&#1072;&#1089;&#1090;&#1100;\2011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Documents%20and%20Settings\ADMIN\&#1056;&#1072;&#1073;&#1086;&#1095;&#1080;&#1081;%20&#1089;&#1090;&#1086;&#1083;\&#1053;&#1072;&#1096;&#1080;%20&#1076;&#1086;&#1082;&#1091;&#1084;&#1077;&#1085;&#1090;&#1099;\&#1087;&#1088;&#1086;&#1090;&#1086;&#1082;&#1086;&#1083;&#1099;%20&#1089;&#1086;&#1088;&#1077;&#1074;&#1085;&#1086;&#1074;&#1072;&#1085;&#1080;&#1081;\2010\spartakiada%20DYSH%2093-94-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7;&#1088;&#1086;&#1090;&#1086;&#1082;&#1086;&#1083;&#1099;%20&#1089;&#1086;&#1088;&#1077;&#1074;&#1085;&#1086;&#1074;&#1072;&#1085;&#1080;&#1081;\&#1054;&#1073;&#1083;&#1072;&#1089;&#1090;&#1100;\2011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Documents%20and%20Settings\ADMIN\&#1056;&#1072;&#1073;&#1086;&#1095;&#1080;&#1081;%20&#1089;&#1090;&#1086;&#1083;\&#1053;&#1072;&#1096;&#1080;%20&#1076;&#1086;&#1082;&#1091;&#1084;&#1077;&#1085;&#1090;&#1099;\&#1079;&#1072;&#1103;&#1074;&#1082;&#1080;\&#1051;_&#1040;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7;&#1088;&#1086;&#1090;&#1086;&#1082;&#1086;&#1083;&#1099;%20&#1089;&#1086;&#1088;&#1077;&#1074;&#1085;&#1086;&#1074;&#1072;&#1085;&#1080;&#1081;\&#1054;&#1073;&#1083;&#1072;&#1089;&#1090;&#1100;\2011\&#1053;&#1072;&#1096;&#1080;%20&#1076;&#1086;&#1082;&#1091;&#1084;&#1077;&#1085;&#1090;&#1099;\&#1079;&#1072;&#1103;&#1074;&#1082;&#1080;\&#1053;&#1072;&#1096;&#1080;%20&#1076;&#1086;&#1082;&#1091;&#1084;&#1077;&#1085;&#1090;&#1099;\&#1057;&#1086;&#1088;&#1077;&#1074;&#1085;&#1086;&#1074;&#1072;&#1085;&#1080;&#1103;\&#1050;&#1091;&#1073;&#1086;&#1082;&#1056;&#1041;\&#1059;&#1085;&#1080;&#1074;&#1077;&#1088;&#1089;&#1080;&#1072;&#1076;&#1072;%202010%20&#1079;&#1080;&#1084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Прыжки"/>
      <sheetName val="Метания"/>
      <sheetName val="Бега"/>
      <sheetName val="БегаДлин"/>
      <sheetName val="КлМ"/>
      <sheetName val="КлДев"/>
      <sheetName val="КлМ1"/>
      <sheetName val="Старт"/>
      <sheetName val="Высота"/>
      <sheetName val="Бег"/>
      <sheetName val="Метание"/>
      <sheetName val="Длина"/>
      <sheetName val="ВысЮ"/>
      <sheetName val="ШестЮ"/>
      <sheetName val="ДлЮ"/>
      <sheetName val="ТрЮ"/>
      <sheetName val="МолотЮ"/>
      <sheetName val="КопьёЮ"/>
      <sheetName val="ЯдроЮ"/>
      <sheetName val="60Ю"/>
      <sheetName val="110бЮ"/>
      <sheetName val="200Ю"/>
      <sheetName val="400Ю"/>
      <sheetName val="400бЮ"/>
      <sheetName val="800Ю"/>
      <sheetName val="1500Ю"/>
      <sheetName val="3000Ю"/>
      <sheetName val="2000пЮ"/>
      <sheetName val="3000xЮ"/>
      <sheetName val="5000xЮ"/>
      <sheetName val="КлД2"/>
      <sheetName val="ВысД"/>
      <sheetName val="ШестД"/>
      <sheetName val="ДлД"/>
      <sheetName val="ТрД"/>
      <sheetName val="ДискЮ"/>
      <sheetName val="ДискД"/>
      <sheetName val="МолотД"/>
      <sheetName val="КопьёД"/>
      <sheetName val="ЯдроД"/>
      <sheetName val="60Д"/>
      <sheetName val="100д"/>
      <sheetName val="100бД"/>
      <sheetName val="200д"/>
      <sheetName val="400д"/>
      <sheetName val="400бД"/>
      <sheetName val="800д"/>
      <sheetName val="100Ю"/>
      <sheetName val="1500д"/>
      <sheetName val="3000д"/>
      <sheetName val="1500пД"/>
      <sheetName val="3000xД"/>
      <sheetName val="5000xД"/>
      <sheetName val="Лист2"/>
      <sheetName val="Пятиборье жен"/>
    </sheetNames>
    <sheetDataSet>
      <sheetData sheetId="7">
        <row r="4">
          <cell r="O4">
            <v>0</v>
          </cell>
          <cell r="P4" t="str">
            <v>МСМК</v>
          </cell>
          <cell r="Q4">
            <v>0</v>
          </cell>
          <cell r="R4" t="str">
            <v>МСМК</v>
          </cell>
          <cell r="S4">
            <v>0</v>
          </cell>
          <cell r="T4" t="str">
            <v>МСМК</v>
          </cell>
          <cell r="U4">
            <v>0</v>
          </cell>
          <cell r="V4" t="str">
            <v>МСМК</v>
          </cell>
          <cell r="W4">
            <v>0</v>
          </cell>
          <cell r="X4" t="str">
            <v>МСМК</v>
          </cell>
          <cell r="AC4">
            <v>0</v>
          </cell>
          <cell r="AD4" t="str">
            <v>МСМК</v>
          </cell>
          <cell r="AE4">
            <v>0</v>
          </cell>
          <cell r="AF4" t="str">
            <v>I </v>
          </cell>
          <cell r="AG4">
            <v>0</v>
          </cell>
          <cell r="AH4" t="str">
            <v>I </v>
          </cell>
          <cell r="AI4">
            <v>0</v>
          </cell>
          <cell r="AJ4" t="str">
            <v>КМС</v>
          </cell>
          <cell r="AK4">
            <v>0</v>
          </cell>
          <cell r="AL4" t="str">
            <v>МС</v>
          </cell>
          <cell r="AM4">
            <v>0</v>
          </cell>
          <cell r="AN4" t="str">
            <v>МС</v>
          </cell>
          <cell r="AO4">
            <v>0</v>
          </cell>
          <cell r="AP4" t="str">
            <v>МСМК</v>
          </cell>
          <cell r="AQ4">
            <v>0</v>
          </cell>
          <cell r="AR4" t="str">
            <v>МСМК</v>
          </cell>
          <cell r="AS4">
            <v>0</v>
          </cell>
          <cell r="AT4" t="str">
            <v>МСМК</v>
          </cell>
          <cell r="BC4">
            <v>0</v>
          </cell>
          <cell r="BD4" t="str">
            <v>б/р</v>
          </cell>
          <cell r="BE4">
            <v>0</v>
          </cell>
          <cell r="BF4" t="str">
            <v>б/р</v>
          </cell>
          <cell r="BG4">
            <v>0</v>
          </cell>
          <cell r="BH4" t="str">
            <v>б/р</v>
          </cell>
          <cell r="BI4">
            <v>0</v>
          </cell>
          <cell r="BJ4" t="str">
            <v>б/р</v>
          </cell>
          <cell r="BK4">
            <v>0</v>
          </cell>
          <cell r="BL4" t="str">
            <v>б/р</v>
          </cell>
          <cell r="BM4">
            <v>0</v>
          </cell>
          <cell r="BN4" t="str">
            <v>б/р</v>
          </cell>
          <cell r="BO4">
            <v>0</v>
          </cell>
          <cell r="BP4" t="str">
            <v>б/р</v>
          </cell>
          <cell r="BQ4">
            <v>0</v>
          </cell>
          <cell r="BR4" t="str">
            <v>б/р</v>
          </cell>
        </row>
        <row r="5">
          <cell r="A5">
            <v>0</v>
          </cell>
          <cell r="B5" t="str">
            <v>МС</v>
          </cell>
          <cell r="C5">
            <v>0</v>
          </cell>
          <cell r="D5" t="str">
            <v>МС</v>
          </cell>
          <cell r="E5">
            <v>0</v>
          </cell>
          <cell r="F5" t="str">
            <v>МС</v>
          </cell>
          <cell r="G5">
            <v>0</v>
          </cell>
          <cell r="H5" t="str">
            <v>КМС</v>
          </cell>
          <cell r="I5">
            <v>0</v>
          </cell>
          <cell r="J5" t="str">
            <v>МС</v>
          </cell>
          <cell r="K5">
            <v>0</v>
          </cell>
          <cell r="L5" t="str">
            <v>КМС</v>
          </cell>
          <cell r="M5">
            <v>0</v>
          </cell>
          <cell r="N5" t="str">
            <v>МС</v>
          </cell>
          <cell r="O5">
            <v>0.001597337962962963</v>
          </cell>
          <cell r="P5" t="str">
            <v>МС</v>
          </cell>
          <cell r="Q5">
            <v>0.002529050925925926</v>
          </cell>
          <cell r="R5" t="str">
            <v>МС</v>
          </cell>
          <cell r="S5">
            <v>0.0054630787037037035</v>
          </cell>
          <cell r="T5" t="str">
            <v>МС</v>
          </cell>
          <cell r="U5">
            <v>0.009375115740740741</v>
          </cell>
          <cell r="V5" t="str">
            <v>МС</v>
          </cell>
          <cell r="W5">
            <v>0.019676041666666668</v>
          </cell>
          <cell r="X5" t="str">
            <v>МС</v>
          </cell>
          <cell r="Y5">
            <v>0</v>
          </cell>
          <cell r="Z5" t="str">
            <v>I </v>
          </cell>
          <cell r="AA5">
            <v>0</v>
          </cell>
          <cell r="AB5" t="str">
            <v>КМС</v>
          </cell>
          <cell r="AC5">
            <v>0.005879745370370371</v>
          </cell>
          <cell r="AD5" t="str">
            <v>МС</v>
          </cell>
          <cell r="AE5">
            <v>0.002893634259259259</v>
          </cell>
          <cell r="AF5" t="str">
            <v>II</v>
          </cell>
          <cell r="AG5">
            <v>0.005902893518518519</v>
          </cell>
          <cell r="AH5" t="str">
            <v>II</v>
          </cell>
          <cell r="AI5">
            <v>0.008854282407407408</v>
          </cell>
          <cell r="AJ5" t="str">
            <v>I </v>
          </cell>
          <cell r="AK5">
            <v>0.014120486111111113</v>
          </cell>
          <cell r="AL5" t="str">
            <v>КМС</v>
          </cell>
          <cell r="AM5">
            <v>0.028819560185185184</v>
          </cell>
          <cell r="AN5" t="str">
            <v>КМС</v>
          </cell>
          <cell r="AO5">
            <v>0.057291782407407406</v>
          </cell>
          <cell r="AP5" t="str">
            <v>МС</v>
          </cell>
          <cell r="AQ5">
            <v>0.10763900462962962</v>
          </cell>
          <cell r="AR5" t="str">
            <v>МС</v>
          </cell>
          <cell r="AS5">
            <v>0.16111122685185184</v>
          </cell>
          <cell r="AT5" t="str">
            <v>МС</v>
          </cell>
          <cell r="AU5">
            <v>0</v>
          </cell>
          <cell r="AV5" t="str">
            <v>I </v>
          </cell>
          <cell r="AW5">
            <v>0</v>
          </cell>
          <cell r="AX5" t="str">
            <v>КМС</v>
          </cell>
          <cell r="AY5">
            <v>0</v>
          </cell>
          <cell r="AZ5" t="str">
            <v>КМС</v>
          </cell>
          <cell r="BA5">
            <v>0</v>
          </cell>
          <cell r="BB5" t="str">
            <v>КМС</v>
          </cell>
          <cell r="BC5">
            <v>39</v>
          </cell>
          <cell r="BD5" t="str">
            <v>III юн.</v>
          </cell>
          <cell r="BE5">
            <v>37</v>
          </cell>
          <cell r="BF5" t="str">
            <v>II юн.</v>
          </cell>
          <cell r="BG5">
            <v>26</v>
          </cell>
          <cell r="BH5" t="str">
            <v>II юн.</v>
          </cell>
          <cell r="BI5">
            <v>9.5</v>
          </cell>
          <cell r="BJ5" t="str">
            <v>II юн.</v>
          </cell>
          <cell r="BK5">
            <v>2</v>
          </cell>
          <cell r="BL5" t="str">
            <v>III юн.</v>
          </cell>
          <cell r="BM5">
            <v>1.2</v>
          </cell>
          <cell r="BN5" t="str">
            <v>III юн.</v>
          </cell>
          <cell r="BO5">
            <v>3.6</v>
          </cell>
          <cell r="BP5" t="str">
            <v>III юн.</v>
          </cell>
          <cell r="BQ5">
            <v>9</v>
          </cell>
          <cell r="BR5" t="str">
            <v>III юн.</v>
          </cell>
        </row>
        <row r="6">
          <cell r="A6">
            <v>6.61</v>
          </cell>
          <cell r="B6" t="str">
            <v>КМС</v>
          </cell>
          <cell r="C6">
            <v>10.51</v>
          </cell>
          <cell r="D6" t="str">
            <v>КМС</v>
          </cell>
          <cell r="E6">
            <v>21.11</v>
          </cell>
          <cell r="F6" t="str">
            <v>КМС</v>
          </cell>
          <cell r="G6">
            <v>0.0003994212962962962</v>
          </cell>
          <cell r="H6" t="str">
            <v>I </v>
          </cell>
          <cell r="I6">
            <v>0.0005498842592592592</v>
          </cell>
          <cell r="J6" t="str">
            <v>КМС</v>
          </cell>
          <cell r="K6">
            <v>0.0009491898148148149</v>
          </cell>
          <cell r="L6" t="str">
            <v>I </v>
          </cell>
          <cell r="M6">
            <v>0.0012674768518518519</v>
          </cell>
          <cell r="N6" t="str">
            <v>КМС</v>
          </cell>
          <cell r="O6">
            <v>0.0016320601851851852</v>
          </cell>
          <cell r="P6" t="str">
            <v>КМС</v>
          </cell>
          <cell r="Q6">
            <v>0.0026158564814814816</v>
          </cell>
          <cell r="R6" t="str">
            <v>КМС</v>
          </cell>
          <cell r="S6">
            <v>0.005613541666666667</v>
          </cell>
          <cell r="T6" t="str">
            <v>КМС</v>
          </cell>
          <cell r="U6">
            <v>0.009722337962962962</v>
          </cell>
          <cell r="V6" t="str">
            <v>КМС</v>
          </cell>
          <cell r="W6">
            <v>0.02042835648148148</v>
          </cell>
          <cell r="X6" t="str">
            <v>КМС</v>
          </cell>
          <cell r="Y6">
            <v>0.0031945601851851853</v>
          </cell>
          <cell r="Z6" t="str">
            <v>II</v>
          </cell>
          <cell r="AA6">
            <v>0.004166782407407408</v>
          </cell>
          <cell r="AB6" t="str">
            <v>I </v>
          </cell>
          <cell r="AC6">
            <v>0.006134375000000001</v>
          </cell>
          <cell r="AD6" t="str">
            <v>КМС</v>
          </cell>
          <cell r="AE6">
            <v>0.00306724537037037</v>
          </cell>
          <cell r="AF6" t="str">
            <v>III</v>
          </cell>
          <cell r="AG6">
            <v>0.006481597222222223</v>
          </cell>
          <cell r="AH6" t="str">
            <v>III</v>
          </cell>
          <cell r="AI6">
            <v>0.00949085648148148</v>
          </cell>
          <cell r="AJ6" t="str">
            <v>II</v>
          </cell>
          <cell r="AK6">
            <v>0.015046412037037037</v>
          </cell>
          <cell r="AL6" t="str">
            <v>I </v>
          </cell>
          <cell r="AM6">
            <v>0.03125011574074074</v>
          </cell>
          <cell r="AN6" t="str">
            <v>I </v>
          </cell>
          <cell r="AO6">
            <v>0.06180567129629629</v>
          </cell>
          <cell r="AP6" t="str">
            <v>КМС</v>
          </cell>
          <cell r="AQ6">
            <v>0.11250011574074074</v>
          </cell>
          <cell r="AR6" t="str">
            <v>КМС</v>
          </cell>
          <cell r="AS6">
            <v>0.18055567129629632</v>
          </cell>
          <cell r="AT6" t="str">
            <v>КМС</v>
          </cell>
          <cell r="AU6">
            <v>8.21</v>
          </cell>
          <cell r="AV6" t="str">
            <v>II</v>
          </cell>
          <cell r="AW6">
            <v>14.21</v>
          </cell>
          <cell r="AX6" t="str">
            <v>I </v>
          </cell>
          <cell r="AY6">
            <v>0.0004619212962962962</v>
          </cell>
          <cell r="AZ6" t="str">
            <v>I </v>
          </cell>
          <cell r="BA6">
            <v>0.0006251157407407408</v>
          </cell>
          <cell r="BB6" t="str">
            <v>I </v>
          </cell>
          <cell r="BC6">
            <v>43</v>
          </cell>
          <cell r="BD6" t="str">
            <v>II юн.</v>
          </cell>
          <cell r="BE6">
            <v>43</v>
          </cell>
          <cell r="BF6" t="str">
            <v>I юн.</v>
          </cell>
          <cell r="BG6">
            <v>30</v>
          </cell>
          <cell r="BH6" t="str">
            <v>I юн.</v>
          </cell>
          <cell r="BI6">
            <v>11</v>
          </cell>
          <cell r="BJ6" t="str">
            <v>I юн.</v>
          </cell>
          <cell r="BK6">
            <v>2.4</v>
          </cell>
          <cell r="BL6" t="str">
            <v>II юн.</v>
          </cell>
          <cell r="BM6">
            <v>1.3</v>
          </cell>
          <cell r="BN6" t="str">
            <v>II юн.</v>
          </cell>
          <cell r="BO6">
            <v>4.2</v>
          </cell>
          <cell r="BP6" t="str">
            <v>II юн.</v>
          </cell>
          <cell r="BQ6">
            <v>10</v>
          </cell>
          <cell r="BR6" t="str">
            <v>II юн.</v>
          </cell>
        </row>
        <row r="7">
          <cell r="A7">
            <v>6.81</v>
          </cell>
          <cell r="B7" t="str">
            <v>I </v>
          </cell>
          <cell r="C7">
            <v>10.71</v>
          </cell>
          <cell r="D7" t="str">
            <v>I </v>
          </cell>
          <cell r="E7">
            <v>22.01</v>
          </cell>
          <cell r="F7" t="str">
            <v>I </v>
          </cell>
          <cell r="G7">
            <v>0.00042835648148148144</v>
          </cell>
          <cell r="H7" t="str">
            <v>II</v>
          </cell>
          <cell r="I7">
            <v>0.0005730324074074074</v>
          </cell>
          <cell r="J7" t="str">
            <v>I </v>
          </cell>
          <cell r="K7">
            <v>0.0010070601851851853</v>
          </cell>
          <cell r="L7" t="str">
            <v>II</v>
          </cell>
          <cell r="M7">
            <v>0.0013311342592592593</v>
          </cell>
          <cell r="N7" t="str">
            <v>I </v>
          </cell>
          <cell r="O7">
            <v>0.0017130787037037036</v>
          </cell>
          <cell r="P7" t="str">
            <v>I </v>
          </cell>
          <cell r="Q7">
            <v>0.002743171296296296</v>
          </cell>
          <cell r="R7" t="str">
            <v>I </v>
          </cell>
          <cell r="S7">
            <v>0.005902893518518519</v>
          </cell>
          <cell r="T7" t="str">
            <v>I </v>
          </cell>
          <cell r="U7">
            <v>0.010185300925925926</v>
          </cell>
          <cell r="V7" t="str">
            <v>I </v>
          </cell>
          <cell r="W7">
            <v>0.021238541666666666</v>
          </cell>
          <cell r="X7" t="str">
            <v>I </v>
          </cell>
          <cell r="Y7">
            <v>0.003368171296296296</v>
          </cell>
          <cell r="Z7" t="str">
            <v>III</v>
          </cell>
          <cell r="AA7">
            <v>0.004398263888888889</v>
          </cell>
          <cell r="AB7" t="str">
            <v>II</v>
          </cell>
          <cell r="AC7">
            <v>0.006539467592592592</v>
          </cell>
          <cell r="AD7" t="str">
            <v>I </v>
          </cell>
          <cell r="AE7">
            <v>0.0032408564814814813</v>
          </cell>
          <cell r="AF7" t="str">
            <v>I юн.</v>
          </cell>
          <cell r="AG7">
            <v>0.0069445601851851856</v>
          </cell>
          <cell r="AH7" t="str">
            <v>I юн.</v>
          </cell>
          <cell r="AI7">
            <v>0.010301041666666667</v>
          </cell>
          <cell r="AJ7" t="str">
            <v>III</v>
          </cell>
          <cell r="AK7">
            <v>0.015856597222222223</v>
          </cell>
          <cell r="AL7" t="str">
            <v>II</v>
          </cell>
          <cell r="AM7">
            <v>0.033333449074074074</v>
          </cell>
          <cell r="AN7" t="str">
            <v>II</v>
          </cell>
          <cell r="AO7">
            <v>0.06597233796296297</v>
          </cell>
          <cell r="AP7" t="str">
            <v>I </v>
          </cell>
          <cell r="AQ7">
            <v>0.11875011574074074</v>
          </cell>
          <cell r="AR7" t="str">
            <v>I </v>
          </cell>
          <cell r="AS7">
            <v>0.1979167824074074</v>
          </cell>
          <cell r="AT7" t="str">
            <v>I </v>
          </cell>
          <cell r="AU7">
            <v>8.81</v>
          </cell>
          <cell r="AV7" t="str">
            <v>III</v>
          </cell>
          <cell r="AW7">
            <v>15.21</v>
          </cell>
          <cell r="AX7" t="str">
            <v>II</v>
          </cell>
          <cell r="AY7">
            <v>0.00046886574074074067</v>
          </cell>
          <cell r="AZ7" t="str">
            <v>II</v>
          </cell>
          <cell r="BA7">
            <v>0.000665625</v>
          </cell>
          <cell r="BB7" t="str">
            <v>II</v>
          </cell>
          <cell r="BC7">
            <v>47</v>
          </cell>
          <cell r="BD7" t="str">
            <v>I юн.</v>
          </cell>
          <cell r="BE7">
            <v>50</v>
          </cell>
          <cell r="BF7" t="str">
            <v>III</v>
          </cell>
          <cell r="BG7">
            <v>37</v>
          </cell>
          <cell r="BH7" t="str">
            <v>III</v>
          </cell>
          <cell r="BI7">
            <v>12.3</v>
          </cell>
          <cell r="BJ7" t="str">
            <v>III</v>
          </cell>
          <cell r="BK7">
            <v>2.8</v>
          </cell>
          <cell r="BL7" t="str">
            <v>I юн.</v>
          </cell>
          <cell r="BM7">
            <v>1.4</v>
          </cell>
          <cell r="BN7" t="str">
            <v>I юн.</v>
          </cell>
          <cell r="BO7">
            <v>5</v>
          </cell>
          <cell r="BP7" t="str">
            <v>I юн.</v>
          </cell>
          <cell r="BQ7">
            <v>11</v>
          </cell>
          <cell r="BR7" t="str">
            <v>I юн.</v>
          </cell>
        </row>
        <row r="8">
          <cell r="A8">
            <v>7.11</v>
          </cell>
          <cell r="B8" t="str">
            <v>II</v>
          </cell>
          <cell r="C8">
            <v>11.21</v>
          </cell>
          <cell r="D8" t="str">
            <v>II</v>
          </cell>
          <cell r="E8">
            <v>23.01</v>
          </cell>
          <cell r="F8" t="str">
            <v>II</v>
          </cell>
          <cell r="G8">
            <v>0.00046307870370370367</v>
          </cell>
          <cell r="H8" t="str">
            <v>III</v>
          </cell>
          <cell r="I8">
            <v>0.0006019675925925926</v>
          </cell>
          <cell r="J8" t="str">
            <v>II</v>
          </cell>
          <cell r="K8">
            <v>0.0010765046296296297</v>
          </cell>
          <cell r="L8" t="str">
            <v>III</v>
          </cell>
          <cell r="M8">
            <v>0.001400578703703704</v>
          </cell>
          <cell r="N8" t="str">
            <v>II</v>
          </cell>
          <cell r="O8">
            <v>0.0018056712962962963</v>
          </cell>
          <cell r="P8" t="str">
            <v>II</v>
          </cell>
          <cell r="Q8">
            <v>0.002893634259259259</v>
          </cell>
          <cell r="R8" t="str">
            <v>II</v>
          </cell>
          <cell r="S8">
            <v>0.006250115740740741</v>
          </cell>
          <cell r="T8" t="str">
            <v>II</v>
          </cell>
          <cell r="U8">
            <v>0.010764004629629629</v>
          </cell>
          <cell r="V8" t="str">
            <v>II</v>
          </cell>
          <cell r="W8">
            <v>0.022569560185185186</v>
          </cell>
          <cell r="X8" t="str">
            <v>II</v>
          </cell>
          <cell r="Y8">
            <v>0.003703819444444444</v>
          </cell>
          <cell r="Z8" t="str">
            <v>I юн.</v>
          </cell>
          <cell r="AA8">
            <v>0.004745486111111111</v>
          </cell>
          <cell r="AB8" t="str">
            <v>III</v>
          </cell>
          <cell r="AC8">
            <v>0.006886689814814814</v>
          </cell>
          <cell r="AD8" t="str">
            <v>II</v>
          </cell>
          <cell r="AE8">
            <v>0.003588078703703703</v>
          </cell>
          <cell r="AF8" t="str">
            <v>II юн.</v>
          </cell>
          <cell r="AG8">
            <v>0.007523263888888889</v>
          </cell>
          <cell r="AH8" t="str">
            <v>II юн.</v>
          </cell>
          <cell r="AI8">
            <v>0.01111122685185185</v>
          </cell>
          <cell r="AJ8" t="str">
            <v>I юн.</v>
          </cell>
          <cell r="AK8">
            <v>0.01712974537037037</v>
          </cell>
          <cell r="AL8" t="str">
            <v>III</v>
          </cell>
          <cell r="AM8">
            <v>0.03611122685185185</v>
          </cell>
          <cell r="AN8" t="str">
            <v>III</v>
          </cell>
          <cell r="AO8">
            <v>0.07013900462962963</v>
          </cell>
          <cell r="AP8" t="str">
            <v>II</v>
          </cell>
          <cell r="AQ8">
            <v>0.12847233796296295</v>
          </cell>
          <cell r="AR8" t="str">
            <v>II</v>
          </cell>
          <cell r="AS8">
            <v>0.21875011574074074</v>
          </cell>
          <cell r="AT8" t="str">
            <v>II</v>
          </cell>
          <cell r="AU8">
            <v>9.41</v>
          </cell>
          <cell r="AV8" t="str">
            <v>I юн.</v>
          </cell>
          <cell r="AW8">
            <v>16.41</v>
          </cell>
          <cell r="AX8" t="str">
            <v>III</v>
          </cell>
          <cell r="AY8">
            <v>0.000497800925925926</v>
          </cell>
          <cell r="AZ8" t="str">
            <v>III</v>
          </cell>
          <cell r="BA8">
            <v>0.0007234953703703704</v>
          </cell>
          <cell r="BB8" t="str">
            <v>III</v>
          </cell>
          <cell r="BC8">
            <v>50</v>
          </cell>
          <cell r="BD8" t="str">
            <v>III</v>
          </cell>
          <cell r="BE8">
            <v>57</v>
          </cell>
          <cell r="BF8" t="str">
            <v>II</v>
          </cell>
          <cell r="BG8">
            <v>45</v>
          </cell>
          <cell r="BH8" t="str">
            <v>II</v>
          </cell>
          <cell r="BI8">
            <v>14.4</v>
          </cell>
          <cell r="BJ8" t="str">
            <v>II</v>
          </cell>
          <cell r="BK8">
            <v>3</v>
          </cell>
          <cell r="BL8" t="str">
            <v>III</v>
          </cell>
          <cell r="BM8">
            <v>1.55</v>
          </cell>
          <cell r="BN8" t="str">
            <v>III</v>
          </cell>
          <cell r="BO8">
            <v>5.6</v>
          </cell>
          <cell r="BP8" t="str">
            <v>III</v>
          </cell>
          <cell r="BQ8">
            <v>12</v>
          </cell>
          <cell r="BR8" t="str">
            <v>III</v>
          </cell>
        </row>
        <row r="9">
          <cell r="A9">
            <v>7.41</v>
          </cell>
          <cell r="B9" t="str">
            <v>III</v>
          </cell>
          <cell r="C9">
            <v>11.81</v>
          </cell>
          <cell r="D9" t="str">
            <v>III</v>
          </cell>
          <cell r="E9">
            <v>24.21</v>
          </cell>
          <cell r="F9" t="str">
            <v>III</v>
          </cell>
          <cell r="G9">
            <v>0.000497800925925926</v>
          </cell>
          <cell r="H9" t="str">
            <v>I юн.</v>
          </cell>
          <cell r="I9">
            <v>0.0006482638888888889</v>
          </cell>
          <cell r="J9" t="str">
            <v>III</v>
          </cell>
          <cell r="K9">
            <v>0.0011575231481481482</v>
          </cell>
          <cell r="L9" t="str">
            <v>I юн.</v>
          </cell>
          <cell r="M9">
            <v>0.0015047453703703705</v>
          </cell>
          <cell r="N9" t="str">
            <v>III</v>
          </cell>
          <cell r="O9">
            <v>0.0019445601851851852</v>
          </cell>
          <cell r="P9" t="str">
            <v>III</v>
          </cell>
          <cell r="Q9">
            <v>0.00306724537037037</v>
          </cell>
          <cell r="R9" t="str">
            <v>III</v>
          </cell>
          <cell r="S9">
            <v>0.006713078703703704</v>
          </cell>
          <cell r="T9" t="str">
            <v>III</v>
          </cell>
          <cell r="U9">
            <v>0.011516319444444445</v>
          </cell>
          <cell r="V9" t="str">
            <v>III</v>
          </cell>
          <cell r="W9">
            <v>0.02407418981481482</v>
          </cell>
          <cell r="X9" t="str">
            <v>III</v>
          </cell>
          <cell r="Y9">
            <v>0.0038890046296296294</v>
          </cell>
          <cell r="Z9" t="str">
            <v>II юн.</v>
          </cell>
          <cell r="AA9">
            <v>0.005208449074074074</v>
          </cell>
          <cell r="AB9" t="str">
            <v>I юн.</v>
          </cell>
          <cell r="AC9">
            <v>0.007407523148148148</v>
          </cell>
          <cell r="AD9" t="str">
            <v>III</v>
          </cell>
          <cell r="AE9">
            <v>0.003935300925925925</v>
          </cell>
          <cell r="AF9" t="str">
            <v>III юн.</v>
          </cell>
          <cell r="AG9">
            <v>0.008217708333333334</v>
          </cell>
          <cell r="AH9" t="str">
            <v>III юн.</v>
          </cell>
          <cell r="AI9">
            <v>0.011805671296296295</v>
          </cell>
          <cell r="AJ9" t="str">
            <v>II юн.</v>
          </cell>
          <cell r="AK9">
            <v>0.019097337962962962</v>
          </cell>
          <cell r="AL9" t="str">
            <v>I юн.</v>
          </cell>
          <cell r="AM9">
            <v>0.04027789351851852</v>
          </cell>
          <cell r="AN9" t="str">
            <v>I юн.</v>
          </cell>
          <cell r="AO9">
            <v>0.07638900462962962</v>
          </cell>
          <cell r="AP9" t="str">
            <v>III</v>
          </cell>
          <cell r="AQ9">
            <v>0.12849537037037037</v>
          </cell>
          <cell r="AR9" t="str">
            <v>II</v>
          </cell>
          <cell r="AS9">
            <v>0.260416782407407</v>
          </cell>
          <cell r="AT9" t="str">
            <v>II</v>
          </cell>
          <cell r="AU9">
            <v>10.01</v>
          </cell>
          <cell r="AV9" t="str">
            <v>II юн.</v>
          </cell>
          <cell r="AW9">
            <v>17.71</v>
          </cell>
          <cell r="AX9" t="str">
            <v>I юн.</v>
          </cell>
          <cell r="AY9">
            <v>0.0005325231481481481</v>
          </cell>
          <cell r="AZ9" t="str">
            <v>I юн.</v>
          </cell>
          <cell r="BA9">
            <v>0.0007929398148148148</v>
          </cell>
          <cell r="BB9" t="str">
            <v>I юн.</v>
          </cell>
          <cell r="BC9">
            <v>59</v>
          </cell>
          <cell r="BD9" t="str">
            <v>II</v>
          </cell>
          <cell r="BE9">
            <v>61</v>
          </cell>
          <cell r="BF9" t="str">
            <v>I </v>
          </cell>
          <cell r="BG9">
            <v>50</v>
          </cell>
          <cell r="BH9" t="str">
            <v>I </v>
          </cell>
          <cell r="BI9">
            <v>16.6</v>
          </cell>
          <cell r="BJ9" t="str">
            <v>I </v>
          </cell>
          <cell r="BK9">
            <v>3.6</v>
          </cell>
          <cell r="BL9" t="str">
            <v>II</v>
          </cell>
          <cell r="BM9">
            <v>1.7</v>
          </cell>
          <cell r="BN9" t="str">
            <v>II</v>
          </cell>
          <cell r="BO9">
            <v>6.2</v>
          </cell>
          <cell r="BP9" t="str">
            <v>II</v>
          </cell>
          <cell r="BQ9">
            <v>13</v>
          </cell>
          <cell r="BR9" t="str">
            <v>II</v>
          </cell>
        </row>
        <row r="10">
          <cell r="A10">
            <v>7.81</v>
          </cell>
          <cell r="B10" t="str">
            <v>I юн.</v>
          </cell>
          <cell r="C10">
            <v>12.71</v>
          </cell>
          <cell r="D10" t="str">
            <v>I юн.</v>
          </cell>
          <cell r="E10">
            <v>25.61</v>
          </cell>
          <cell r="F10" t="str">
            <v>I юн.</v>
          </cell>
          <cell r="G10">
            <v>0.0005440972222222222</v>
          </cell>
          <cell r="H10" t="str">
            <v>II юн.</v>
          </cell>
          <cell r="I10">
            <v>0.0006945601851851852</v>
          </cell>
          <cell r="J10" t="str">
            <v>I юн.</v>
          </cell>
          <cell r="K10">
            <v>0.0012269675925925926</v>
          </cell>
          <cell r="L10" t="str">
            <v>II юн.</v>
          </cell>
          <cell r="M10">
            <v>0.001620486111111111</v>
          </cell>
          <cell r="N10" t="str">
            <v>I юн.</v>
          </cell>
          <cell r="O10">
            <v>0.002083449074074074</v>
          </cell>
          <cell r="P10" t="str">
            <v>I юн.</v>
          </cell>
          <cell r="Q10">
            <v>0.0032987268518518517</v>
          </cell>
          <cell r="R10" t="str">
            <v>I юн.</v>
          </cell>
          <cell r="S10">
            <v>0.007176041666666667</v>
          </cell>
          <cell r="T10" t="str">
            <v>I юн.</v>
          </cell>
          <cell r="U10">
            <v>0.012326504629629628</v>
          </cell>
          <cell r="V10" t="str">
            <v>I юн.</v>
          </cell>
          <cell r="W10">
            <v>0.02638900462962963</v>
          </cell>
          <cell r="X10" t="str">
            <v>б/р</v>
          </cell>
          <cell r="Y10">
            <v>0.004432986111111111</v>
          </cell>
          <cell r="Z10" t="str">
            <v>б/р</v>
          </cell>
          <cell r="AA10">
            <v>0.005555671296296297</v>
          </cell>
          <cell r="AB10" t="str">
            <v>б/р</v>
          </cell>
          <cell r="AC10">
            <v>0.007986226851851852</v>
          </cell>
          <cell r="AD10" t="str">
            <v>б/р</v>
          </cell>
          <cell r="AE10">
            <v>0.004166782407407408</v>
          </cell>
          <cell r="AF10" t="str">
            <v>б/р</v>
          </cell>
          <cell r="AG10">
            <v>0.008333449074074075</v>
          </cell>
          <cell r="AH10" t="str">
            <v>б/р</v>
          </cell>
          <cell r="AI10">
            <v>0.012500115740740739</v>
          </cell>
          <cell r="AJ10" t="str">
            <v>III юн.</v>
          </cell>
          <cell r="AK10">
            <v>0.020139004629629628</v>
          </cell>
          <cell r="AL10" t="str">
            <v>II юн.</v>
          </cell>
          <cell r="AM10">
            <v>0.04444456018518519</v>
          </cell>
          <cell r="AN10" t="str">
            <v>б/р</v>
          </cell>
          <cell r="AO10">
            <v>0.08541678240740741</v>
          </cell>
          <cell r="AP10" t="str">
            <v>б/р</v>
          </cell>
          <cell r="AQ10">
            <v>0.302083449074074</v>
          </cell>
          <cell r="AR10" t="str">
            <v>II</v>
          </cell>
          <cell r="AS10">
            <v>0.302083449074074</v>
          </cell>
          <cell r="AT10" t="str">
            <v>II</v>
          </cell>
          <cell r="AU10">
            <v>10.61</v>
          </cell>
          <cell r="AV10" t="str">
            <v>III юн.</v>
          </cell>
          <cell r="AW10">
            <v>19.01</v>
          </cell>
          <cell r="AX10" t="str">
            <v>II юн.</v>
          </cell>
          <cell r="AY10">
            <v>0.0005672453703703704</v>
          </cell>
          <cell r="AZ10" t="str">
            <v>б/р</v>
          </cell>
          <cell r="BA10">
            <v>0.0008623842592592592</v>
          </cell>
          <cell r="BB10" t="str">
            <v>б/р</v>
          </cell>
          <cell r="BC10">
            <v>65</v>
          </cell>
          <cell r="BD10" t="str">
            <v>I </v>
          </cell>
          <cell r="BE10">
            <v>68</v>
          </cell>
          <cell r="BF10" t="str">
            <v>КМС</v>
          </cell>
          <cell r="BG10">
            <v>56</v>
          </cell>
          <cell r="BH10" t="str">
            <v>КМС</v>
          </cell>
          <cell r="BI10">
            <v>18.4</v>
          </cell>
          <cell r="BJ10" t="str">
            <v>КМС</v>
          </cell>
          <cell r="BK10">
            <v>4.2</v>
          </cell>
          <cell r="BL10" t="str">
            <v>I </v>
          </cell>
          <cell r="BM10">
            <v>1.85</v>
          </cell>
          <cell r="BN10" t="str">
            <v>I </v>
          </cell>
          <cell r="BO10">
            <v>6.7</v>
          </cell>
          <cell r="BP10" t="str">
            <v>I </v>
          </cell>
          <cell r="BQ10">
            <v>14</v>
          </cell>
          <cell r="BR10" t="str">
            <v>I </v>
          </cell>
        </row>
        <row r="11">
          <cell r="A11">
            <v>8.21</v>
          </cell>
          <cell r="B11" t="str">
            <v>II юн.</v>
          </cell>
          <cell r="C11">
            <v>13.41</v>
          </cell>
          <cell r="D11" t="str">
            <v>II юн.</v>
          </cell>
          <cell r="E11">
            <v>28.01</v>
          </cell>
          <cell r="F11" t="str">
            <v>II юн.</v>
          </cell>
          <cell r="G11">
            <v>0.0006135416666666666</v>
          </cell>
          <cell r="H11" t="str">
            <v>III юн.</v>
          </cell>
          <cell r="I11">
            <v>0.0007534722222222222</v>
          </cell>
          <cell r="J11" t="str">
            <v>II юн.</v>
          </cell>
          <cell r="K11">
            <v>0.0013195601851851851</v>
          </cell>
          <cell r="L11" t="str">
            <v>III юн.</v>
          </cell>
          <cell r="M11">
            <v>0.0017362268518518519</v>
          </cell>
          <cell r="N11" t="str">
            <v>II юн.</v>
          </cell>
          <cell r="O11">
            <v>0.0022570601851851853</v>
          </cell>
          <cell r="P11" t="str">
            <v>II юн.</v>
          </cell>
          <cell r="Q11">
            <v>0.003588078703703703</v>
          </cell>
          <cell r="R11" t="str">
            <v>II юн.</v>
          </cell>
          <cell r="S11">
            <v>0.00763900462962963</v>
          </cell>
          <cell r="T11" t="str">
            <v>II юн.</v>
          </cell>
          <cell r="U11">
            <v>0.013194560185185182</v>
          </cell>
          <cell r="V11" t="str">
            <v>II юн.</v>
          </cell>
          <cell r="W11">
            <v>0.03055821759259259</v>
          </cell>
          <cell r="X11" t="str">
            <v>б/р</v>
          </cell>
          <cell r="Y11">
            <v>0.047222337962963</v>
          </cell>
          <cell r="Z11" t="str">
            <v>б/р</v>
          </cell>
          <cell r="AA11">
            <v>0.0062499999999999995</v>
          </cell>
          <cell r="AB11" t="str">
            <v>б/р</v>
          </cell>
          <cell r="AC11">
            <v>0.01319722222222222</v>
          </cell>
          <cell r="AD11" t="str">
            <v>б/р</v>
          </cell>
          <cell r="AE11">
            <v>0.00821875</v>
          </cell>
          <cell r="AF11" t="str">
            <v>б/р</v>
          </cell>
          <cell r="AG11">
            <v>0.009606481481481481</v>
          </cell>
          <cell r="AH11" t="str">
            <v>б/р</v>
          </cell>
          <cell r="AI11">
            <v>0.013194560185185182</v>
          </cell>
          <cell r="AJ11" t="str">
            <v>б/р</v>
          </cell>
          <cell r="AK11">
            <v>0.021527893518518516</v>
          </cell>
          <cell r="AL11" t="str">
            <v>III юн.</v>
          </cell>
          <cell r="AM11">
            <v>0.04513888888888889</v>
          </cell>
          <cell r="AN11" t="str">
            <v>б/р</v>
          </cell>
          <cell r="AO11">
            <v>0.127083449074074</v>
          </cell>
          <cell r="AP11" t="str">
            <v>б/р</v>
          </cell>
          <cell r="AQ11">
            <v>0.343750115740741</v>
          </cell>
          <cell r="AR11" t="str">
            <v>II</v>
          </cell>
          <cell r="AS11">
            <v>0.343750115740741</v>
          </cell>
          <cell r="AT11" t="str">
            <v>II</v>
          </cell>
          <cell r="AU11">
            <v>11.41</v>
          </cell>
          <cell r="AV11" t="str">
            <v>б/р</v>
          </cell>
          <cell r="AW11">
            <v>20.21</v>
          </cell>
          <cell r="AX11" t="str">
            <v>б/р</v>
          </cell>
          <cell r="AY11">
            <v>0.0006828703703703703</v>
          </cell>
          <cell r="AZ11" t="str">
            <v>б/р</v>
          </cell>
          <cell r="BA11">
            <v>0.0008797453703703705</v>
          </cell>
          <cell r="BB11" t="str">
            <v>б/р</v>
          </cell>
          <cell r="BC11">
            <v>68</v>
          </cell>
          <cell r="BD11" t="str">
            <v>I </v>
          </cell>
          <cell r="BE11">
            <v>80</v>
          </cell>
          <cell r="BF11" t="str">
            <v>КМС</v>
          </cell>
          <cell r="BG11">
            <v>65</v>
          </cell>
          <cell r="BH11" t="str">
            <v>КМС</v>
          </cell>
          <cell r="BI11">
            <v>20</v>
          </cell>
          <cell r="BJ11" t="str">
            <v>КМС</v>
          </cell>
          <cell r="BK11">
            <v>4.6</v>
          </cell>
          <cell r="BL11" t="str">
            <v>КМС</v>
          </cell>
          <cell r="BM11">
            <v>2</v>
          </cell>
          <cell r="BN11" t="str">
            <v>КМС</v>
          </cell>
          <cell r="BO11">
            <v>7.1</v>
          </cell>
          <cell r="BP11" t="str">
            <v>КМС</v>
          </cell>
          <cell r="BQ11">
            <v>15</v>
          </cell>
          <cell r="BR11" t="str">
            <v>КМС</v>
          </cell>
        </row>
        <row r="12">
          <cell r="A12">
            <v>8.71</v>
          </cell>
          <cell r="B12" t="str">
            <v>III юн.</v>
          </cell>
          <cell r="C12">
            <v>14.21</v>
          </cell>
          <cell r="D12" t="str">
            <v>III юн.</v>
          </cell>
          <cell r="E12">
            <v>30.51</v>
          </cell>
          <cell r="F12" t="str">
            <v>III юн.</v>
          </cell>
          <cell r="G12">
            <v>0.0006829861111111111</v>
          </cell>
          <cell r="H12" t="str">
            <v>б/р</v>
          </cell>
          <cell r="I12">
            <v>0.000810300925925926</v>
          </cell>
          <cell r="J12" t="str">
            <v>III юн.</v>
          </cell>
          <cell r="K12">
            <v>0.001446875</v>
          </cell>
          <cell r="L12" t="str">
            <v>б/р</v>
          </cell>
          <cell r="M12">
            <v>0.0018519675925925926</v>
          </cell>
          <cell r="N12" t="str">
            <v>III юн.</v>
          </cell>
          <cell r="O12">
            <v>0.0024885416666666667</v>
          </cell>
          <cell r="P12" t="str">
            <v>III юн.</v>
          </cell>
          <cell r="Q12">
            <v>0.003819560185185185</v>
          </cell>
          <cell r="R12" t="str">
            <v>III юн.</v>
          </cell>
          <cell r="S12">
            <v>0.008333449074074075</v>
          </cell>
          <cell r="T12" t="str">
            <v>III юн.</v>
          </cell>
          <cell r="U12">
            <v>0.01423622685185185</v>
          </cell>
          <cell r="V12" t="str">
            <v>б/р</v>
          </cell>
          <cell r="W12">
            <v>0.03507210648148148</v>
          </cell>
          <cell r="X12" t="str">
            <v>б/р</v>
          </cell>
          <cell r="Y12">
            <v>0.0888890046296296</v>
          </cell>
          <cell r="Z12" t="str">
            <v>б/р</v>
          </cell>
          <cell r="AA12">
            <v>0.006944444444444444</v>
          </cell>
          <cell r="AB12" t="str">
            <v>б/р</v>
          </cell>
          <cell r="AC12">
            <v>0.014238888888888888</v>
          </cell>
          <cell r="AD12" t="str">
            <v>б/р</v>
          </cell>
          <cell r="AE12">
            <v>0.008334490740740741</v>
          </cell>
          <cell r="AF12" t="str">
            <v>б/р</v>
          </cell>
          <cell r="AG12">
            <v>0.009722222222222222</v>
          </cell>
          <cell r="AH12" t="str">
            <v>б/р</v>
          </cell>
          <cell r="AI12">
            <v>0.013888888888888888</v>
          </cell>
          <cell r="AJ12" t="str">
            <v>б/р</v>
          </cell>
          <cell r="AK12">
            <v>0.022916782407407407</v>
          </cell>
          <cell r="AL12" t="str">
            <v>б/р</v>
          </cell>
          <cell r="AM12">
            <v>0.04583333333333334</v>
          </cell>
          <cell r="AN12" t="str">
            <v>б/р</v>
          </cell>
          <cell r="AO12">
            <v>0.168750115740741</v>
          </cell>
          <cell r="AP12" t="str">
            <v>б/р</v>
          </cell>
          <cell r="AQ12">
            <v>0.385416782407407</v>
          </cell>
          <cell r="AR12" t="str">
            <v>II</v>
          </cell>
          <cell r="AS12">
            <v>0.385416782407407</v>
          </cell>
          <cell r="AT12" t="str">
            <v>II</v>
          </cell>
          <cell r="AU12">
            <v>12</v>
          </cell>
          <cell r="AV12" t="str">
            <v>б/р</v>
          </cell>
          <cell r="AW12">
            <v>21</v>
          </cell>
          <cell r="AX12" t="str">
            <v>б/р</v>
          </cell>
          <cell r="AY12">
            <v>0.0012384259259259258</v>
          </cell>
          <cell r="AZ12" t="str">
            <v>б/р</v>
          </cell>
          <cell r="BA12">
            <v>0.0009259259259259259</v>
          </cell>
          <cell r="BB12" t="str">
            <v>б/р</v>
          </cell>
          <cell r="BC12">
            <v>80</v>
          </cell>
          <cell r="BD12" t="str">
            <v>I </v>
          </cell>
          <cell r="BE12">
            <v>90</v>
          </cell>
          <cell r="BF12" t="str">
            <v>КМС</v>
          </cell>
          <cell r="BG12">
            <v>70</v>
          </cell>
          <cell r="BH12" t="str">
            <v>КМС</v>
          </cell>
          <cell r="BI12">
            <v>25</v>
          </cell>
          <cell r="BJ12" t="str">
            <v>КМС</v>
          </cell>
          <cell r="BK12">
            <v>5.1</v>
          </cell>
          <cell r="BL12" t="str">
            <v>МС</v>
          </cell>
          <cell r="BM12">
            <v>2.15</v>
          </cell>
          <cell r="BN12" t="str">
            <v>МС</v>
          </cell>
          <cell r="BO12">
            <v>7.6</v>
          </cell>
          <cell r="BP12" t="str">
            <v>МС</v>
          </cell>
          <cell r="BQ12">
            <v>16</v>
          </cell>
          <cell r="BR12" t="str">
            <v>МС</v>
          </cell>
        </row>
        <row r="13">
          <cell r="A13">
            <v>9.31</v>
          </cell>
          <cell r="B13" t="str">
            <v>б/р</v>
          </cell>
          <cell r="C13">
            <v>15.21</v>
          </cell>
          <cell r="D13" t="str">
            <v>б/р</v>
          </cell>
          <cell r="E13">
            <v>34.01</v>
          </cell>
          <cell r="F13" t="str">
            <v>б/р</v>
          </cell>
          <cell r="G13">
            <v>0.0013773148148148147</v>
          </cell>
          <cell r="H13" t="str">
            <v>б/р</v>
          </cell>
          <cell r="I13">
            <v>0.0008681712962962962</v>
          </cell>
          <cell r="J13" t="str">
            <v>б/р</v>
          </cell>
          <cell r="K13">
            <v>0.0021412037037037038</v>
          </cell>
          <cell r="L13" t="str">
            <v>б/р</v>
          </cell>
          <cell r="M13">
            <v>0.001967708333333333</v>
          </cell>
          <cell r="N13" t="str">
            <v>б/р</v>
          </cell>
          <cell r="O13">
            <v>0.0027778935185185185</v>
          </cell>
          <cell r="P13" t="str">
            <v>б/р</v>
          </cell>
          <cell r="Q13">
            <v>0.004282523148148148</v>
          </cell>
          <cell r="R13" t="str">
            <v>б/р</v>
          </cell>
          <cell r="S13">
            <v>0.009259375</v>
          </cell>
          <cell r="T13" t="str">
            <v>б/р</v>
          </cell>
          <cell r="U13">
            <v>0.023613773148148148</v>
          </cell>
          <cell r="V13" t="str">
            <v>б/р</v>
          </cell>
          <cell r="W13">
            <v>0.0375</v>
          </cell>
          <cell r="X13" t="str">
            <v>б/р</v>
          </cell>
          <cell r="Y13">
            <v>0.130555671296296</v>
          </cell>
          <cell r="Z13" t="str">
            <v>б/р</v>
          </cell>
          <cell r="AA13">
            <v>0.007638888888888889</v>
          </cell>
          <cell r="AB13" t="str">
            <v>б/р</v>
          </cell>
          <cell r="AC13">
            <v>0.02361111111111111</v>
          </cell>
          <cell r="AD13" t="str">
            <v>б/р</v>
          </cell>
          <cell r="AE13">
            <v>0.034722222222222224</v>
          </cell>
          <cell r="AF13" t="str">
            <v>б/р</v>
          </cell>
          <cell r="AG13">
            <v>0.010416666666666666</v>
          </cell>
          <cell r="AH13" t="str">
            <v>б/р</v>
          </cell>
          <cell r="AI13">
            <v>0.014583333333333332</v>
          </cell>
          <cell r="AJ13" t="str">
            <v>б/р</v>
          </cell>
          <cell r="AK13">
            <v>0.02361111111111111</v>
          </cell>
          <cell r="AL13" t="str">
            <v>б/р</v>
          </cell>
          <cell r="AM13">
            <v>0.04652777777777778</v>
          </cell>
          <cell r="AN13" t="str">
            <v>б/р</v>
          </cell>
          <cell r="AO13">
            <v>0.210416782407407</v>
          </cell>
          <cell r="AP13" t="str">
            <v>б/р</v>
          </cell>
          <cell r="AQ13">
            <v>0.427083449074074</v>
          </cell>
          <cell r="AR13" t="str">
            <v>II</v>
          </cell>
          <cell r="AS13">
            <v>0.427083449074074</v>
          </cell>
          <cell r="AT13" t="str">
            <v>II</v>
          </cell>
          <cell r="AU13">
            <v>13</v>
          </cell>
          <cell r="AV13" t="str">
            <v>б/р</v>
          </cell>
          <cell r="AW13">
            <v>22</v>
          </cell>
          <cell r="AX13" t="str">
            <v>б/р</v>
          </cell>
          <cell r="AY13">
            <v>0.002002314814814815</v>
          </cell>
          <cell r="AZ13" t="str">
            <v>б/р</v>
          </cell>
          <cell r="BA13">
            <v>0.0009837962962962964</v>
          </cell>
          <cell r="BB13" t="str">
            <v>б/р</v>
          </cell>
          <cell r="BC13">
            <v>120</v>
          </cell>
          <cell r="BD13" t="str">
            <v>I </v>
          </cell>
          <cell r="BE13">
            <v>120</v>
          </cell>
          <cell r="BF13" t="str">
            <v>КМС</v>
          </cell>
          <cell r="BG13">
            <v>80</v>
          </cell>
          <cell r="BH13" t="str">
            <v>КМС</v>
          </cell>
          <cell r="BI13">
            <v>30</v>
          </cell>
          <cell r="BJ13" t="str">
            <v>КМС</v>
          </cell>
          <cell r="BK13">
            <v>5.65</v>
          </cell>
          <cell r="BL13" t="str">
            <v>МСМК</v>
          </cell>
          <cell r="BM13">
            <v>2.28</v>
          </cell>
          <cell r="BN13" t="str">
            <v>МСМК</v>
          </cell>
          <cell r="BO13">
            <v>8.05</v>
          </cell>
          <cell r="BP13" t="str">
            <v>МСМК</v>
          </cell>
          <cell r="BQ13">
            <v>17</v>
          </cell>
          <cell r="BR13" t="str">
            <v>МСМК</v>
          </cell>
        </row>
        <row r="14">
          <cell r="A14">
            <v>100</v>
          </cell>
          <cell r="B14" t="str">
            <v>б/р</v>
          </cell>
          <cell r="C14">
            <v>100</v>
          </cell>
          <cell r="D14" t="str">
            <v>б/р</v>
          </cell>
          <cell r="E14">
            <v>100</v>
          </cell>
          <cell r="F14" t="str">
            <v>б/р</v>
          </cell>
          <cell r="G14">
            <v>0.04234953703703703</v>
          </cell>
          <cell r="H14" t="str">
            <v>б/р</v>
          </cell>
          <cell r="I14">
            <v>0.0027662037037037034</v>
          </cell>
          <cell r="J14" t="str">
            <v>б/р</v>
          </cell>
          <cell r="K14">
            <v>0.0034606481481481485</v>
          </cell>
          <cell r="L14" t="str">
            <v>б/р</v>
          </cell>
          <cell r="M14">
            <v>0.0027662037037037034</v>
          </cell>
          <cell r="N14" t="str">
            <v>б/р</v>
          </cell>
          <cell r="O14">
            <v>0.004155092592592593</v>
          </cell>
          <cell r="P14" t="str">
            <v>б/р</v>
          </cell>
          <cell r="Q14">
            <v>0.007627314814814815</v>
          </cell>
          <cell r="R14" t="str">
            <v>б/р</v>
          </cell>
          <cell r="S14">
            <v>0.010405092592592593</v>
          </cell>
          <cell r="T14" t="str">
            <v>б/р</v>
          </cell>
          <cell r="U14">
            <v>0.07984953703703704</v>
          </cell>
          <cell r="V14" t="str">
            <v>б/р</v>
          </cell>
          <cell r="W14">
            <v>0.07984953703703704</v>
          </cell>
          <cell r="X14" t="str">
            <v>б/р</v>
          </cell>
          <cell r="Y14">
            <v>0.172222337962963</v>
          </cell>
          <cell r="Z14" t="str">
            <v>б/р</v>
          </cell>
          <cell r="AA14">
            <v>0.008333333333333333</v>
          </cell>
          <cell r="AB14" t="str">
            <v>б/р</v>
          </cell>
          <cell r="AC14">
            <v>0.07984953703703704</v>
          </cell>
          <cell r="AD14" t="str">
            <v>б/р</v>
          </cell>
          <cell r="AE14">
            <v>0.07984953703703704</v>
          </cell>
          <cell r="AF14" t="str">
            <v>б/р</v>
          </cell>
          <cell r="AG14">
            <v>0.011793981481481482</v>
          </cell>
          <cell r="AH14" t="str">
            <v>б/р</v>
          </cell>
          <cell r="AI14">
            <v>0.018043981481481484</v>
          </cell>
          <cell r="AJ14" t="str">
            <v>б/р</v>
          </cell>
          <cell r="AK14">
            <v>0.024988425925925928</v>
          </cell>
          <cell r="AL14" t="str">
            <v>б/р</v>
          </cell>
          <cell r="AM14">
            <v>0.04790509259259259</v>
          </cell>
          <cell r="AN14" t="str">
            <v>б/р</v>
          </cell>
          <cell r="AO14">
            <v>0.252083449074074</v>
          </cell>
          <cell r="AP14" t="str">
            <v>б/р</v>
          </cell>
          <cell r="AQ14">
            <v>0.468750115740741</v>
          </cell>
          <cell r="AR14" t="str">
            <v>II</v>
          </cell>
          <cell r="AS14">
            <v>0.468750115740741</v>
          </cell>
          <cell r="AT14" t="str">
            <v>II</v>
          </cell>
          <cell r="AU14">
            <v>100</v>
          </cell>
          <cell r="AV14" t="str">
            <v>б/р</v>
          </cell>
          <cell r="AW14">
            <v>100</v>
          </cell>
          <cell r="AX14" t="str">
            <v>б/р</v>
          </cell>
          <cell r="AY14">
            <v>0.07984953703703704</v>
          </cell>
          <cell r="AZ14" t="str">
            <v>б/р</v>
          </cell>
          <cell r="BA14">
            <v>0.0010416666666666667</v>
          </cell>
          <cell r="BB14" t="str">
            <v>б/р</v>
          </cell>
          <cell r="BC14">
            <v>1000</v>
          </cell>
          <cell r="BD14" t="str">
            <v>I </v>
          </cell>
          <cell r="BE14">
            <v>1000</v>
          </cell>
          <cell r="BF14" t="str">
            <v>КМС</v>
          </cell>
          <cell r="BG14">
            <v>1000</v>
          </cell>
          <cell r="BH14" t="str">
            <v>КМС</v>
          </cell>
          <cell r="BI14">
            <v>1000</v>
          </cell>
          <cell r="BJ14" t="str">
            <v>КМС</v>
          </cell>
          <cell r="BK14">
            <v>1000</v>
          </cell>
          <cell r="BL14" t="str">
            <v>МСМК</v>
          </cell>
          <cell r="BM14">
            <v>1000</v>
          </cell>
          <cell r="BN14" t="str">
            <v>МСМК</v>
          </cell>
          <cell r="BO14">
            <v>1000</v>
          </cell>
          <cell r="BP14" t="str">
            <v>МСМК</v>
          </cell>
          <cell r="BQ14">
            <v>1000</v>
          </cell>
          <cell r="BR14" t="str">
            <v>МСМК</v>
          </cell>
        </row>
      </sheetData>
      <sheetData sheetId="31">
        <row r="4">
          <cell r="M4">
            <v>0</v>
          </cell>
          <cell r="N4" t="str">
            <v>МСМК</v>
          </cell>
          <cell r="O4">
            <v>0</v>
          </cell>
          <cell r="P4" t="str">
            <v>МСМК</v>
          </cell>
          <cell r="Q4">
            <v>0</v>
          </cell>
          <cell r="R4" t="str">
            <v>МСМК</v>
          </cell>
          <cell r="S4">
            <v>0</v>
          </cell>
          <cell r="T4" t="str">
            <v>МСМК</v>
          </cell>
          <cell r="U4">
            <v>0</v>
          </cell>
          <cell r="V4" t="str">
            <v>МСМК</v>
          </cell>
          <cell r="W4">
            <v>0</v>
          </cell>
          <cell r="X4" t="str">
            <v>МСМК</v>
          </cell>
          <cell r="AC4">
            <v>0</v>
          </cell>
          <cell r="AD4" t="str">
            <v>МСМК</v>
          </cell>
          <cell r="AE4">
            <v>0</v>
          </cell>
          <cell r="AF4" t="str">
            <v>I </v>
          </cell>
          <cell r="AG4">
            <v>0</v>
          </cell>
          <cell r="AH4" t="str">
            <v>I </v>
          </cell>
          <cell r="AI4">
            <v>0</v>
          </cell>
          <cell r="AJ4" t="str">
            <v>МС</v>
          </cell>
          <cell r="AK4">
            <v>0</v>
          </cell>
          <cell r="AL4" t="str">
            <v>МС</v>
          </cell>
          <cell r="AM4">
            <v>0</v>
          </cell>
          <cell r="AN4" t="str">
            <v>МСМК</v>
          </cell>
          <cell r="AO4">
            <v>0</v>
          </cell>
          <cell r="AP4" t="str">
            <v>МСМК</v>
          </cell>
          <cell r="AY4">
            <v>0</v>
          </cell>
          <cell r="AZ4" t="str">
            <v>б/р</v>
          </cell>
          <cell r="BA4">
            <v>0</v>
          </cell>
          <cell r="BB4" t="str">
            <v>б/р</v>
          </cell>
          <cell r="BC4">
            <v>0</v>
          </cell>
          <cell r="BD4" t="str">
            <v>б/р</v>
          </cell>
          <cell r="BE4">
            <v>0</v>
          </cell>
          <cell r="BF4" t="str">
            <v>б/р</v>
          </cell>
          <cell r="BG4">
            <v>0</v>
          </cell>
          <cell r="BH4" t="str">
            <v>б/р</v>
          </cell>
          <cell r="BI4">
            <v>0</v>
          </cell>
          <cell r="BJ4" t="str">
            <v>б/р</v>
          </cell>
          <cell r="BK4">
            <v>0</v>
          </cell>
          <cell r="BL4" t="str">
            <v>б/р</v>
          </cell>
          <cell r="BM4">
            <v>0</v>
          </cell>
          <cell r="BN4" t="str">
            <v>б/р</v>
          </cell>
        </row>
        <row r="5">
          <cell r="A5">
            <v>0</v>
          </cell>
          <cell r="B5" t="str">
            <v>МС</v>
          </cell>
          <cell r="C5">
            <v>0</v>
          </cell>
          <cell r="D5" t="str">
            <v>МС</v>
          </cell>
          <cell r="E5">
            <v>0</v>
          </cell>
          <cell r="F5" t="str">
            <v>МС</v>
          </cell>
          <cell r="G5">
            <v>0</v>
          </cell>
          <cell r="H5" t="str">
            <v>КМС</v>
          </cell>
          <cell r="I5">
            <v>0</v>
          </cell>
          <cell r="J5" t="str">
            <v>МС</v>
          </cell>
          <cell r="K5">
            <v>0</v>
          </cell>
          <cell r="L5" t="str">
            <v>КМС</v>
          </cell>
          <cell r="M5">
            <v>0.0013890046296296298</v>
          </cell>
          <cell r="N5" t="str">
            <v>МС</v>
          </cell>
          <cell r="O5">
            <v>0.00181724537037037</v>
          </cell>
          <cell r="P5" t="str">
            <v>МС</v>
          </cell>
          <cell r="Q5">
            <v>0.002847337962962963</v>
          </cell>
          <cell r="R5" t="str">
            <v>МС</v>
          </cell>
          <cell r="S5">
            <v>0.006203819444444445</v>
          </cell>
          <cell r="T5" t="str">
            <v>МС</v>
          </cell>
          <cell r="U5">
            <v>0.010764004629629629</v>
          </cell>
          <cell r="V5" t="str">
            <v>МС</v>
          </cell>
          <cell r="W5">
            <v>0.022453819444444443</v>
          </cell>
          <cell r="X5" t="str">
            <v>МС</v>
          </cell>
          <cell r="Y5">
            <v>0</v>
          </cell>
          <cell r="Z5" t="str">
            <v>I </v>
          </cell>
          <cell r="AA5">
            <v>0</v>
          </cell>
          <cell r="AB5" t="str">
            <v>КМС</v>
          </cell>
          <cell r="AC5">
            <v>0.006770949074074074</v>
          </cell>
          <cell r="AD5" t="str">
            <v>МС</v>
          </cell>
          <cell r="AE5">
            <v>0.0032408564814814813</v>
          </cell>
          <cell r="AF5" t="str">
            <v>II</v>
          </cell>
          <cell r="AG5">
            <v>0.006713078703703704</v>
          </cell>
          <cell r="AH5" t="str">
            <v>II</v>
          </cell>
          <cell r="AI5">
            <v>0.009259375</v>
          </cell>
          <cell r="AJ5" t="str">
            <v>КМС</v>
          </cell>
          <cell r="AK5">
            <v>0.015972337962962962</v>
          </cell>
          <cell r="AL5" t="str">
            <v>КМС</v>
          </cell>
          <cell r="AM5">
            <v>0.031944560185185183</v>
          </cell>
          <cell r="AN5" t="str">
            <v>МС</v>
          </cell>
          <cell r="AO5">
            <v>0.0649306712962963</v>
          </cell>
          <cell r="AP5" t="str">
            <v>МС</v>
          </cell>
          <cell r="AQ5">
            <v>0</v>
          </cell>
          <cell r="AR5" t="str">
            <v>I </v>
          </cell>
          <cell r="AS5">
            <v>0</v>
          </cell>
          <cell r="AT5" t="str">
            <v>КМС</v>
          </cell>
          <cell r="AU5">
            <v>0</v>
          </cell>
          <cell r="AV5" t="str">
            <v>КМС</v>
          </cell>
          <cell r="AW5">
            <v>0</v>
          </cell>
          <cell r="AX5" t="str">
            <v>КМС</v>
          </cell>
          <cell r="AY5">
            <v>16</v>
          </cell>
          <cell r="AZ5" t="str">
            <v>III юн.</v>
          </cell>
          <cell r="BA5">
            <v>22</v>
          </cell>
          <cell r="BB5" t="str">
            <v>III юн.</v>
          </cell>
          <cell r="BC5">
            <v>16</v>
          </cell>
          <cell r="BD5" t="str">
            <v>III юн.</v>
          </cell>
          <cell r="BE5">
            <v>6.5</v>
          </cell>
          <cell r="BF5" t="str">
            <v>III юн.</v>
          </cell>
          <cell r="BG5">
            <v>1.8</v>
          </cell>
          <cell r="BH5" t="str">
            <v>III юн.</v>
          </cell>
          <cell r="BI5">
            <v>1.1</v>
          </cell>
          <cell r="BJ5" t="str">
            <v>III юн.</v>
          </cell>
          <cell r="BK5">
            <v>3.4</v>
          </cell>
          <cell r="BL5" t="str">
            <v>III юн.</v>
          </cell>
          <cell r="BM5">
            <v>8.5</v>
          </cell>
          <cell r="BN5" t="str">
            <v>III юн.</v>
          </cell>
        </row>
        <row r="6">
          <cell r="A6">
            <v>7.21</v>
          </cell>
          <cell r="B6" t="str">
            <v>КМС</v>
          </cell>
          <cell r="C6">
            <v>11.61</v>
          </cell>
          <cell r="D6" t="str">
            <v>КМС</v>
          </cell>
          <cell r="E6">
            <v>24.01</v>
          </cell>
          <cell r="F6" t="str">
            <v>КМС</v>
          </cell>
          <cell r="G6">
            <v>0.00046307870370370367</v>
          </cell>
          <cell r="H6" t="str">
            <v>I </v>
          </cell>
          <cell r="I6">
            <v>0.0006251157407407408</v>
          </cell>
          <cell r="J6" t="str">
            <v>КМС</v>
          </cell>
          <cell r="K6">
            <v>0.0011054398148148147</v>
          </cell>
          <cell r="L6" t="str">
            <v>I </v>
          </cell>
          <cell r="M6">
            <v>0.001458449074074074</v>
          </cell>
          <cell r="N6" t="str">
            <v>КМС</v>
          </cell>
          <cell r="O6">
            <v>0.0018866898148148148</v>
          </cell>
          <cell r="P6" t="str">
            <v>КМС</v>
          </cell>
          <cell r="Q6">
            <v>0.0029862268518518515</v>
          </cell>
          <cell r="R6" t="str">
            <v>КМС</v>
          </cell>
          <cell r="S6">
            <v>0.006446875</v>
          </cell>
          <cell r="T6" t="str">
            <v>КМС</v>
          </cell>
          <cell r="U6">
            <v>0.011226967592592592</v>
          </cell>
          <cell r="V6" t="str">
            <v>КМС</v>
          </cell>
          <cell r="W6">
            <v>0.023611226851851852</v>
          </cell>
          <cell r="X6" t="str">
            <v>КМС</v>
          </cell>
          <cell r="Y6">
            <v>0.003819560185185185</v>
          </cell>
          <cell r="Z6" t="str">
            <v>II</v>
          </cell>
          <cell r="AA6">
            <v>0.004745486111111111</v>
          </cell>
          <cell r="AB6" t="str">
            <v>I </v>
          </cell>
          <cell r="AC6">
            <v>0.007291782407407407</v>
          </cell>
          <cell r="AD6" t="str">
            <v>КМС</v>
          </cell>
          <cell r="AE6">
            <v>0.003414467592592592</v>
          </cell>
          <cell r="AF6" t="str">
            <v>III</v>
          </cell>
          <cell r="AG6">
            <v>0.007291782407407407</v>
          </cell>
          <cell r="AH6" t="str">
            <v>III</v>
          </cell>
          <cell r="AI6">
            <v>0.009953819444444444</v>
          </cell>
          <cell r="AJ6" t="str">
            <v>I </v>
          </cell>
          <cell r="AK6">
            <v>0.01701400462962963</v>
          </cell>
          <cell r="AL6" t="str">
            <v>I </v>
          </cell>
          <cell r="AM6">
            <v>0.033680671296296295</v>
          </cell>
          <cell r="AN6" t="str">
            <v>КМС</v>
          </cell>
          <cell r="AO6">
            <v>0.07083344907407407</v>
          </cell>
          <cell r="AP6" t="str">
            <v>КМС</v>
          </cell>
          <cell r="AQ6">
            <v>8.81</v>
          </cell>
          <cell r="AR6" t="str">
            <v>II</v>
          </cell>
          <cell r="AS6">
            <v>15.05</v>
          </cell>
          <cell r="AT6" t="str">
            <v>I </v>
          </cell>
          <cell r="AU6">
            <v>0.0005336805555555556</v>
          </cell>
          <cell r="AV6" t="str">
            <v>I </v>
          </cell>
          <cell r="AW6">
            <v>0.0007408564814814816</v>
          </cell>
          <cell r="AX6" t="str">
            <v>I </v>
          </cell>
          <cell r="AY6">
            <v>19</v>
          </cell>
          <cell r="AZ6" t="str">
            <v>II юн.</v>
          </cell>
          <cell r="BA6">
            <v>26</v>
          </cell>
          <cell r="BB6" t="str">
            <v>II юн.</v>
          </cell>
          <cell r="BC6">
            <v>19</v>
          </cell>
          <cell r="BD6" t="str">
            <v>II юн.</v>
          </cell>
          <cell r="BE6">
            <v>7.5</v>
          </cell>
          <cell r="BF6" t="str">
            <v>II юн.</v>
          </cell>
          <cell r="BG6">
            <v>2</v>
          </cell>
          <cell r="BH6" t="str">
            <v>II юн.</v>
          </cell>
          <cell r="BI6">
            <v>1.2</v>
          </cell>
          <cell r="BJ6" t="str">
            <v>II юн.</v>
          </cell>
          <cell r="BK6">
            <v>3.8</v>
          </cell>
          <cell r="BL6" t="str">
            <v>II юн.</v>
          </cell>
          <cell r="BM6">
            <v>9</v>
          </cell>
          <cell r="BN6" t="str">
            <v>II юн.</v>
          </cell>
        </row>
        <row r="7">
          <cell r="A7">
            <v>7.61</v>
          </cell>
          <cell r="B7" t="str">
            <v>I </v>
          </cell>
          <cell r="C7">
            <v>12.31</v>
          </cell>
          <cell r="D7" t="str">
            <v>I </v>
          </cell>
          <cell r="E7">
            <v>25.31</v>
          </cell>
          <cell r="F7" t="str">
            <v>I </v>
          </cell>
          <cell r="G7">
            <v>0.00048622685185185184</v>
          </cell>
          <cell r="H7" t="str">
            <v>II</v>
          </cell>
          <cell r="I7">
            <v>0.0006598379629629629</v>
          </cell>
          <cell r="J7" t="str">
            <v>I </v>
          </cell>
          <cell r="K7">
            <v>0.0011690972222222222</v>
          </cell>
          <cell r="L7" t="str">
            <v>II</v>
          </cell>
          <cell r="M7">
            <v>0.0015510416666666665</v>
          </cell>
          <cell r="N7" t="str">
            <v>I </v>
          </cell>
          <cell r="O7">
            <v>0.0020024305555555555</v>
          </cell>
          <cell r="P7" t="str">
            <v>I </v>
          </cell>
          <cell r="Q7">
            <v>0.003182986111111111</v>
          </cell>
          <cell r="R7" t="str">
            <v>I </v>
          </cell>
          <cell r="S7">
            <v>0.006875115740740741</v>
          </cell>
          <cell r="T7" t="str">
            <v>I </v>
          </cell>
          <cell r="U7">
            <v>0.011805671296296295</v>
          </cell>
          <cell r="V7" t="str">
            <v>I </v>
          </cell>
          <cell r="W7">
            <v>0.024884375</v>
          </cell>
          <cell r="X7" t="str">
            <v>I </v>
          </cell>
          <cell r="Y7">
            <v>0.004340393518518519</v>
          </cell>
          <cell r="Z7" t="str">
            <v>III</v>
          </cell>
          <cell r="AA7">
            <v>0.004976967592592593</v>
          </cell>
          <cell r="AB7" t="str">
            <v>II</v>
          </cell>
          <cell r="AC7">
            <v>0.00763900462962963</v>
          </cell>
          <cell r="AD7" t="str">
            <v>I </v>
          </cell>
          <cell r="AE7">
            <v>0.003645949074074074</v>
          </cell>
          <cell r="AF7" t="str">
            <v>I юн.</v>
          </cell>
          <cell r="AG7">
            <v>0.007986226851851852</v>
          </cell>
          <cell r="AH7" t="str">
            <v>I юн.</v>
          </cell>
          <cell r="AI7">
            <v>0.01064826388888889</v>
          </cell>
          <cell r="AJ7" t="str">
            <v>II</v>
          </cell>
          <cell r="AK7">
            <v>0.018055671296296295</v>
          </cell>
          <cell r="AL7" t="str">
            <v>II</v>
          </cell>
          <cell r="AM7">
            <v>0.03611122685185185</v>
          </cell>
          <cell r="AN7" t="str">
            <v>I </v>
          </cell>
          <cell r="AO7">
            <v>0.0743056712962963</v>
          </cell>
          <cell r="AP7" t="str">
            <v>I </v>
          </cell>
          <cell r="AQ7">
            <v>9.61</v>
          </cell>
          <cell r="AR7" t="str">
            <v>III</v>
          </cell>
          <cell r="AS7">
            <v>16.05</v>
          </cell>
          <cell r="AT7" t="str">
            <v>II</v>
          </cell>
          <cell r="AU7">
            <v>0.0005383101851851852</v>
          </cell>
          <cell r="AV7" t="str">
            <v>II</v>
          </cell>
          <cell r="AW7">
            <v>0.000798726851851852</v>
          </cell>
          <cell r="AX7" t="str">
            <v>II</v>
          </cell>
          <cell r="AY7">
            <v>22</v>
          </cell>
          <cell r="AZ7" t="str">
            <v>I юн.</v>
          </cell>
          <cell r="BA7">
            <v>31</v>
          </cell>
          <cell r="BB7" t="str">
            <v>I юн.</v>
          </cell>
          <cell r="BC7">
            <v>25</v>
          </cell>
          <cell r="BD7" t="str">
            <v>I юн.</v>
          </cell>
          <cell r="BE7">
            <v>8</v>
          </cell>
          <cell r="BF7" t="str">
            <v>I юн.</v>
          </cell>
          <cell r="BG7">
            <v>2.2</v>
          </cell>
          <cell r="BH7" t="str">
            <v>I юн.</v>
          </cell>
          <cell r="BI7">
            <v>1.3</v>
          </cell>
          <cell r="BJ7" t="str">
            <v>I юн.</v>
          </cell>
          <cell r="BK7">
            <v>4.2</v>
          </cell>
          <cell r="BL7" t="str">
            <v>I юн.</v>
          </cell>
          <cell r="BM7">
            <v>9.8</v>
          </cell>
          <cell r="BN7" t="str">
            <v>I юн.</v>
          </cell>
        </row>
        <row r="8">
          <cell r="A8">
            <v>8.01</v>
          </cell>
          <cell r="B8" t="str">
            <v>II</v>
          </cell>
          <cell r="C8">
            <v>13.01</v>
          </cell>
          <cell r="D8" t="str">
            <v>II</v>
          </cell>
          <cell r="E8">
            <v>26.81</v>
          </cell>
          <cell r="F8" t="str">
            <v>II</v>
          </cell>
          <cell r="G8">
            <v>0.0005209490740740741</v>
          </cell>
          <cell r="H8" t="str">
            <v>III</v>
          </cell>
          <cell r="I8">
            <v>0.0007061342592592592</v>
          </cell>
          <cell r="J8" t="str">
            <v>II</v>
          </cell>
          <cell r="K8">
            <v>0.0012501157407407407</v>
          </cell>
          <cell r="L8" t="str">
            <v>III</v>
          </cell>
          <cell r="M8">
            <v>0.0016667824074074076</v>
          </cell>
          <cell r="N8" t="str">
            <v>II</v>
          </cell>
          <cell r="O8">
            <v>0.0021413194444444444</v>
          </cell>
          <cell r="P8" t="str">
            <v>II</v>
          </cell>
          <cell r="Q8">
            <v>0.003414467592592592</v>
          </cell>
          <cell r="R8" t="str">
            <v>II</v>
          </cell>
          <cell r="S8">
            <v>0.007407523148148148</v>
          </cell>
          <cell r="T8" t="str">
            <v>II</v>
          </cell>
          <cell r="U8">
            <v>0.012615856481481481</v>
          </cell>
          <cell r="V8" t="str">
            <v>II</v>
          </cell>
          <cell r="W8">
            <v>0.02662048611111111</v>
          </cell>
          <cell r="X8" t="str">
            <v>II</v>
          </cell>
          <cell r="Y8">
            <v>0.004687615740740741</v>
          </cell>
          <cell r="Z8" t="str">
            <v>I юн.</v>
          </cell>
          <cell r="AA8">
            <v>0.005208449074074074</v>
          </cell>
          <cell r="AB8" t="str">
            <v>III</v>
          </cell>
          <cell r="AC8">
            <v>0.008101967592592593</v>
          </cell>
          <cell r="AD8" t="str">
            <v>II</v>
          </cell>
          <cell r="AE8">
            <v>0.004051041666666666</v>
          </cell>
          <cell r="AF8" t="str">
            <v>II юн.</v>
          </cell>
          <cell r="AG8">
            <v>0.008680671296296296</v>
          </cell>
          <cell r="AH8" t="str">
            <v>II юн.</v>
          </cell>
          <cell r="AI8">
            <v>0.011458449074074074</v>
          </cell>
          <cell r="AJ8" t="str">
            <v>III</v>
          </cell>
          <cell r="AK8">
            <v>0.019444560185185183</v>
          </cell>
          <cell r="AL8" t="str">
            <v>III</v>
          </cell>
          <cell r="AM8">
            <v>0.03819456018518518</v>
          </cell>
          <cell r="AN8" t="str">
            <v>II</v>
          </cell>
          <cell r="AO8">
            <v>0.07986122685185186</v>
          </cell>
          <cell r="AP8" t="str">
            <v>II</v>
          </cell>
          <cell r="AQ8">
            <v>10.41</v>
          </cell>
          <cell r="AR8" t="str">
            <v>I юн.</v>
          </cell>
          <cell r="AS8">
            <v>17.25</v>
          </cell>
          <cell r="AT8" t="str">
            <v>III</v>
          </cell>
          <cell r="AU8">
            <v>0.0005788194444444444</v>
          </cell>
          <cell r="AV8" t="str">
            <v>III</v>
          </cell>
          <cell r="AW8">
            <v>0.0008565972222222222</v>
          </cell>
          <cell r="AX8" t="str">
            <v>III</v>
          </cell>
          <cell r="AY8">
            <v>25</v>
          </cell>
          <cell r="AZ8" t="str">
            <v>III</v>
          </cell>
          <cell r="BA8">
            <v>36</v>
          </cell>
          <cell r="BB8" t="str">
            <v>III</v>
          </cell>
          <cell r="BC8">
            <v>28</v>
          </cell>
          <cell r="BD8" t="str">
            <v>III</v>
          </cell>
          <cell r="BE8">
            <v>9.5</v>
          </cell>
          <cell r="BF8" t="str">
            <v>III</v>
          </cell>
          <cell r="BG8">
            <v>2.4</v>
          </cell>
          <cell r="BH8" t="str">
            <v>III</v>
          </cell>
          <cell r="BI8">
            <v>1.4</v>
          </cell>
          <cell r="BJ8" t="str">
            <v>III</v>
          </cell>
          <cell r="BK8">
            <v>4.6</v>
          </cell>
          <cell r="BL8" t="str">
            <v>III</v>
          </cell>
          <cell r="BM8">
            <v>10.4</v>
          </cell>
          <cell r="BN8" t="str">
            <v>III</v>
          </cell>
        </row>
        <row r="9">
          <cell r="A9">
            <v>8.41</v>
          </cell>
          <cell r="B9" t="str">
            <v>III</v>
          </cell>
          <cell r="C9">
            <v>13.81</v>
          </cell>
          <cell r="D9" t="str">
            <v>III</v>
          </cell>
          <cell r="E9">
            <v>28.51</v>
          </cell>
          <cell r="F9" t="str">
            <v>III</v>
          </cell>
          <cell r="G9">
            <v>0.0005672453703703704</v>
          </cell>
          <cell r="H9" t="str">
            <v>I юн.</v>
          </cell>
          <cell r="I9">
            <v>0.0007524305555555556</v>
          </cell>
          <cell r="J9" t="str">
            <v>III</v>
          </cell>
          <cell r="K9">
            <v>0.0013427083333333331</v>
          </cell>
          <cell r="L9" t="str">
            <v>I юн.</v>
          </cell>
          <cell r="M9">
            <v>0.0017825231481481483</v>
          </cell>
          <cell r="N9" t="str">
            <v>III</v>
          </cell>
          <cell r="O9">
            <v>0.0023149305555555558</v>
          </cell>
          <cell r="P9" t="str">
            <v>III</v>
          </cell>
          <cell r="Q9">
            <v>0.003645949074074074</v>
          </cell>
          <cell r="R9" t="str">
            <v>III</v>
          </cell>
          <cell r="S9">
            <v>0.007986226851851852</v>
          </cell>
          <cell r="T9" t="str">
            <v>III</v>
          </cell>
          <cell r="U9">
            <v>0.01365752314814815</v>
          </cell>
          <cell r="V9" t="str">
            <v>III</v>
          </cell>
          <cell r="W9">
            <v>0.028819560185185184</v>
          </cell>
          <cell r="X9" t="str">
            <v>III</v>
          </cell>
          <cell r="Y9">
            <v>0.004919097222222222</v>
          </cell>
          <cell r="Z9" t="str">
            <v>II юн.</v>
          </cell>
          <cell r="AA9">
            <v>0.005555671296296297</v>
          </cell>
          <cell r="AB9" t="str">
            <v>I юн.</v>
          </cell>
          <cell r="AC9">
            <v>0.008680671296296296</v>
          </cell>
          <cell r="AD9" t="str">
            <v>III</v>
          </cell>
          <cell r="AE9">
            <v>0.0044561342592592595</v>
          </cell>
          <cell r="AF9" t="str">
            <v>б/р</v>
          </cell>
          <cell r="AG9">
            <v>0.009259375</v>
          </cell>
          <cell r="AH9" t="str">
            <v>б/р</v>
          </cell>
          <cell r="AI9">
            <v>0.012384375000000001</v>
          </cell>
          <cell r="AJ9" t="str">
            <v>I юн.</v>
          </cell>
          <cell r="AK9">
            <v>0.021180671296296295</v>
          </cell>
          <cell r="AL9" t="str">
            <v>I юн.</v>
          </cell>
          <cell r="AM9">
            <v>0.040972337962962964</v>
          </cell>
          <cell r="AN9" t="str">
            <v>III</v>
          </cell>
          <cell r="AO9">
            <v>0.0868056712962963</v>
          </cell>
          <cell r="AP9" t="str">
            <v>III</v>
          </cell>
          <cell r="AQ9">
            <v>11.21</v>
          </cell>
          <cell r="AR9" t="str">
            <v>II юн.</v>
          </cell>
          <cell r="AS9">
            <v>18.55</v>
          </cell>
          <cell r="AT9" t="str">
            <v>I юн.</v>
          </cell>
          <cell r="AU9">
            <v>0.0006309027777777778</v>
          </cell>
          <cell r="AV9" t="str">
            <v>I юн.</v>
          </cell>
          <cell r="AW9">
            <v>0.0009260416666666666</v>
          </cell>
          <cell r="AX9" t="str">
            <v>I юн.</v>
          </cell>
          <cell r="AY9">
            <v>32</v>
          </cell>
          <cell r="AZ9" t="str">
            <v>II</v>
          </cell>
          <cell r="BA9">
            <v>42</v>
          </cell>
          <cell r="BB9" t="str">
            <v>II</v>
          </cell>
          <cell r="BC9">
            <v>32</v>
          </cell>
          <cell r="BD9" t="str">
            <v>II</v>
          </cell>
          <cell r="BE9">
            <v>11</v>
          </cell>
          <cell r="BF9" t="str">
            <v>II</v>
          </cell>
          <cell r="BG9">
            <v>2.8</v>
          </cell>
          <cell r="BH9" t="str">
            <v>II</v>
          </cell>
          <cell r="BI9">
            <v>1.5</v>
          </cell>
          <cell r="BJ9" t="str">
            <v>II</v>
          </cell>
          <cell r="BK9">
            <v>5.1</v>
          </cell>
          <cell r="BL9" t="str">
            <v>II</v>
          </cell>
          <cell r="BM9">
            <v>11.2</v>
          </cell>
          <cell r="BN9" t="str">
            <v>II</v>
          </cell>
        </row>
        <row r="10">
          <cell r="A10">
            <v>8.91</v>
          </cell>
          <cell r="B10" t="str">
            <v>I юн.</v>
          </cell>
          <cell r="C10">
            <v>14.81</v>
          </cell>
          <cell r="D10" t="str">
            <v>I юн.</v>
          </cell>
          <cell r="E10">
            <v>31.01</v>
          </cell>
          <cell r="F10" t="str">
            <v>I юн.</v>
          </cell>
          <cell r="G10">
            <v>0.0006135416666666666</v>
          </cell>
          <cell r="H10" t="str">
            <v>II юн.</v>
          </cell>
          <cell r="I10">
            <v>0.000810300925925926</v>
          </cell>
          <cell r="J10" t="str">
            <v>I юн.</v>
          </cell>
          <cell r="K10">
            <v>0.001423726851851852</v>
          </cell>
          <cell r="L10" t="str">
            <v>II юн.</v>
          </cell>
          <cell r="M10">
            <v>0.001909837962962963</v>
          </cell>
          <cell r="N10" t="str">
            <v>I юн.</v>
          </cell>
          <cell r="O10">
            <v>0.002546412037037037</v>
          </cell>
          <cell r="P10" t="str">
            <v>I юн.</v>
          </cell>
          <cell r="Q10">
            <v>0.003935300925925925</v>
          </cell>
          <cell r="R10" t="str">
            <v>I юн.</v>
          </cell>
          <cell r="S10">
            <v>0.008680671296296296</v>
          </cell>
          <cell r="T10" t="str">
            <v>I юн.</v>
          </cell>
          <cell r="U10">
            <v>0.014814930555555557</v>
          </cell>
          <cell r="V10" t="str">
            <v>I юн.</v>
          </cell>
          <cell r="W10">
            <v>0.03125011574074074</v>
          </cell>
          <cell r="X10" t="str">
            <v>б/р</v>
          </cell>
          <cell r="Y10">
            <v>0.005208449074074074</v>
          </cell>
          <cell r="Z10" t="str">
            <v>б/р</v>
          </cell>
          <cell r="AA10">
            <v>0.005902893518518519</v>
          </cell>
          <cell r="AB10" t="str">
            <v>б/р</v>
          </cell>
          <cell r="AC10">
            <v>0.009375115740740741</v>
          </cell>
          <cell r="AD10" t="str">
            <v>б/р</v>
          </cell>
          <cell r="AE10">
            <v>0.004861111111111111</v>
          </cell>
          <cell r="AF10" t="str">
            <v>б/р</v>
          </cell>
          <cell r="AG10">
            <v>0.009606481481481481</v>
          </cell>
          <cell r="AH10" t="str">
            <v>б/р</v>
          </cell>
          <cell r="AI10">
            <v>0.013194560185185182</v>
          </cell>
          <cell r="AJ10" t="str">
            <v>II юн.</v>
          </cell>
          <cell r="AK10">
            <v>0.022916782407407407</v>
          </cell>
          <cell r="AL10" t="str">
            <v>II юн.</v>
          </cell>
          <cell r="AM10">
            <v>0.043750115740740746</v>
          </cell>
          <cell r="AN10" t="str">
            <v>I юн.</v>
          </cell>
          <cell r="AO10">
            <v>0.09027777777777778</v>
          </cell>
          <cell r="AP10" t="str">
            <v>III</v>
          </cell>
          <cell r="AQ10">
            <v>12.01</v>
          </cell>
          <cell r="AR10" t="str">
            <v>III юн.</v>
          </cell>
          <cell r="AS10">
            <v>20.05</v>
          </cell>
          <cell r="AT10" t="str">
            <v>II юн.</v>
          </cell>
          <cell r="AU10">
            <v>0.000677199074074074</v>
          </cell>
          <cell r="AV10" t="str">
            <v>б/р</v>
          </cell>
          <cell r="AW10">
            <v>0.0010070601851851853</v>
          </cell>
          <cell r="AX10" t="str">
            <v>б/р</v>
          </cell>
          <cell r="AY10">
            <v>39</v>
          </cell>
          <cell r="AZ10" t="str">
            <v>I </v>
          </cell>
          <cell r="BA10">
            <v>50</v>
          </cell>
          <cell r="BB10" t="str">
            <v>II</v>
          </cell>
          <cell r="BC10">
            <v>40</v>
          </cell>
          <cell r="BD10" t="str">
            <v>I </v>
          </cell>
          <cell r="BE10">
            <v>13</v>
          </cell>
          <cell r="BF10" t="str">
            <v>I </v>
          </cell>
          <cell r="BG10">
            <v>3</v>
          </cell>
          <cell r="BH10" t="str">
            <v>I </v>
          </cell>
          <cell r="BI10">
            <v>1.6</v>
          </cell>
          <cell r="BJ10" t="str">
            <v>I </v>
          </cell>
          <cell r="BK10">
            <v>5.5</v>
          </cell>
          <cell r="BL10" t="str">
            <v>I </v>
          </cell>
          <cell r="BM10">
            <v>12</v>
          </cell>
          <cell r="BN10" t="str">
            <v>I </v>
          </cell>
        </row>
        <row r="11">
          <cell r="A11">
            <v>9.41</v>
          </cell>
          <cell r="B11" t="str">
            <v>II юн.</v>
          </cell>
          <cell r="C11">
            <v>15.81</v>
          </cell>
          <cell r="D11" t="str">
            <v>II юн.</v>
          </cell>
          <cell r="E11">
            <v>33.01</v>
          </cell>
          <cell r="F11" t="str">
            <v>II юн.</v>
          </cell>
          <cell r="G11">
            <v>0.0006598379629629629</v>
          </cell>
          <cell r="H11" t="str">
            <v>III юн.</v>
          </cell>
          <cell r="I11">
            <v>0.0008797453703703705</v>
          </cell>
          <cell r="J11" t="str">
            <v>II юн.</v>
          </cell>
          <cell r="K11">
            <v>0.0015278935185185185</v>
          </cell>
          <cell r="L11" t="str">
            <v>III юн.</v>
          </cell>
          <cell r="M11">
            <v>0.002083449074074074</v>
          </cell>
          <cell r="N11" t="str">
            <v>II юн.</v>
          </cell>
          <cell r="O11">
            <v>0.0027778935185185185</v>
          </cell>
          <cell r="P11" t="str">
            <v>II юн.</v>
          </cell>
          <cell r="Q11">
            <v>0.004224652777777778</v>
          </cell>
          <cell r="R11" t="str">
            <v>II юн.</v>
          </cell>
          <cell r="S11">
            <v>0.009375115740740741</v>
          </cell>
          <cell r="T11" t="str">
            <v>II юн.</v>
          </cell>
          <cell r="U11">
            <v>0.015972337962962962</v>
          </cell>
          <cell r="V11" t="str">
            <v>II юн.</v>
          </cell>
          <cell r="W11">
            <v>0.034722222222222224</v>
          </cell>
          <cell r="X11" t="str">
            <v>б/р</v>
          </cell>
          <cell r="Y11">
            <v>0.006076388888888889</v>
          </cell>
          <cell r="Z11" t="str">
            <v>б/р</v>
          </cell>
          <cell r="AA11">
            <v>0.0062499999999999995</v>
          </cell>
          <cell r="AB11" t="str">
            <v>б/р</v>
          </cell>
          <cell r="AC11">
            <v>0.01319722222222222</v>
          </cell>
          <cell r="AD11" t="str">
            <v>б/р</v>
          </cell>
          <cell r="AE11">
            <v>0.00821875</v>
          </cell>
          <cell r="AF11" t="str">
            <v>б/р</v>
          </cell>
          <cell r="AG11">
            <v>0.009722222222222222</v>
          </cell>
          <cell r="AH11" t="str">
            <v>б/р</v>
          </cell>
          <cell r="AI11">
            <v>0.01423622685185185</v>
          </cell>
          <cell r="AJ11" t="str">
            <v>III юн.</v>
          </cell>
          <cell r="AK11">
            <v>0.02465289351851852</v>
          </cell>
          <cell r="AL11" t="str">
            <v>III юн.</v>
          </cell>
          <cell r="AM11">
            <v>0.04722233796296296</v>
          </cell>
          <cell r="AN11" t="str">
            <v>б/р</v>
          </cell>
          <cell r="AO11">
            <v>0.127083449074074</v>
          </cell>
          <cell r="AP11" t="str">
            <v>III</v>
          </cell>
          <cell r="AQ11">
            <v>12.81</v>
          </cell>
          <cell r="AR11" t="str">
            <v>б/р</v>
          </cell>
          <cell r="AS11">
            <v>21.55</v>
          </cell>
          <cell r="AT11" t="str">
            <v>III юн.</v>
          </cell>
          <cell r="AU11">
            <v>0.0006828703703703703</v>
          </cell>
          <cell r="AV11" t="str">
            <v>б/р</v>
          </cell>
          <cell r="AW11">
            <v>0.0010416666666666667</v>
          </cell>
          <cell r="AX11" t="str">
            <v>б/р</v>
          </cell>
          <cell r="AY11">
            <v>46</v>
          </cell>
          <cell r="AZ11" t="str">
            <v>КМС</v>
          </cell>
          <cell r="BA11">
            <v>60</v>
          </cell>
          <cell r="BB11" t="str">
            <v>II</v>
          </cell>
          <cell r="BC11">
            <v>48</v>
          </cell>
          <cell r="BD11" t="str">
            <v>КМС</v>
          </cell>
          <cell r="BE11">
            <v>46</v>
          </cell>
          <cell r="BF11" t="str">
            <v>I </v>
          </cell>
          <cell r="BG11">
            <v>3.4</v>
          </cell>
          <cell r="BH11" t="str">
            <v>КМС</v>
          </cell>
          <cell r="BI11">
            <v>1.7</v>
          </cell>
          <cell r="BJ11" t="str">
            <v>КМС</v>
          </cell>
          <cell r="BK11">
            <v>5.9</v>
          </cell>
          <cell r="BL11" t="str">
            <v>КМС</v>
          </cell>
          <cell r="BM11">
            <v>12.9</v>
          </cell>
          <cell r="BN11" t="str">
            <v>КМС</v>
          </cell>
        </row>
        <row r="12">
          <cell r="A12">
            <v>9.91</v>
          </cell>
          <cell r="B12" t="str">
            <v>III юн.</v>
          </cell>
          <cell r="C12">
            <v>17.01</v>
          </cell>
          <cell r="D12" t="str">
            <v>III юн.</v>
          </cell>
          <cell r="E12">
            <v>35.01</v>
          </cell>
          <cell r="F12" t="str">
            <v>III юн.</v>
          </cell>
          <cell r="G12">
            <v>0.0007061342592592592</v>
          </cell>
          <cell r="H12" t="str">
            <v>б/р</v>
          </cell>
          <cell r="I12">
            <v>0.0009491898148148149</v>
          </cell>
          <cell r="J12" t="str">
            <v>III юн.</v>
          </cell>
          <cell r="K12">
            <v>0.0016552083333333334</v>
          </cell>
          <cell r="L12" t="str">
            <v>б/р</v>
          </cell>
          <cell r="M12">
            <v>0.0022570601851851853</v>
          </cell>
          <cell r="N12" t="str">
            <v>III юн.</v>
          </cell>
          <cell r="O12">
            <v>0.003009375</v>
          </cell>
          <cell r="P12" t="str">
            <v>III юн.</v>
          </cell>
          <cell r="Q12">
            <v>0.0044561342592592595</v>
          </cell>
          <cell r="R12" t="str">
            <v>III юн.</v>
          </cell>
          <cell r="S12">
            <v>0.010069560185185185</v>
          </cell>
          <cell r="T12" t="str">
            <v>III юн.</v>
          </cell>
          <cell r="U12">
            <v>0.01701400462962963</v>
          </cell>
          <cell r="V12" t="str">
            <v>б/р</v>
          </cell>
          <cell r="W12">
            <v>0.03854166666666667</v>
          </cell>
          <cell r="X12" t="str">
            <v>б/р</v>
          </cell>
          <cell r="Y12">
            <v>0.08958333333333333</v>
          </cell>
          <cell r="Z12" t="str">
            <v>б/р</v>
          </cell>
          <cell r="AA12">
            <v>0.006944444444444444</v>
          </cell>
          <cell r="AB12" t="str">
            <v>б/р</v>
          </cell>
          <cell r="AC12">
            <v>0.014238888888888888</v>
          </cell>
          <cell r="AD12" t="str">
            <v>б/р</v>
          </cell>
          <cell r="AE12">
            <v>0.008334490740740741</v>
          </cell>
          <cell r="AF12" t="str">
            <v>б/р</v>
          </cell>
          <cell r="AG12">
            <v>0.010069444444444445</v>
          </cell>
          <cell r="AH12" t="str">
            <v>б/р</v>
          </cell>
          <cell r="AI12">
            <v>0.015277893518518519</v>
          </cell>
          <cell r="AJ12" t="str">
            <v>б/р</v>
          </cell>
          <cell r="AK12">
            <v>0.02638900462962963</v>
          </cell>
          <cell r="AL12" t="str">
            <v>б/р</v>
          </cell>
          <cell r="AM12">
            <v>0.04791666666666666</v>
          </cell>
          <cell r="AN12" t="str">
            <v>б/р</v>
          </cell>
          <cell r="AO12">
            <v>0.168750115740741</v>
          </cell>
          <cell r="AP12" t="str">
            <v>III</v>
          </cell>
          <cell r="AQ12">
            <v>13</v>
          </cell>
          <cell r="AR12" t="str">
            <v>б/р</v>
          </cell>
          <cell r="AS12">
            <v>23.05</v>
          </cell>
          <cell r="AT12" t="str">
            <v>б/р</v>
          </cell>
          <cell r="AU12">
            <v>0.0012384259259259258</v>
          </cell>
          <cell r="AV12" t="str">
            <v>б/р</v>
          </cell>
          <cell r="AW12">
            <v>0.001099537037037037</v>
          </cell>
          <cell r="AX12" t="str">
            <v>б/р</v>
          </cell>
          <cell r="AY12">
            <v>52</v>
          </cell>
          <cell r="AZ12" t="str">
            <v>МС</v>
          </cell>
          <cell r="BA12">
            <v>80</v>
          </cell>
          <cell r="BB12" t="str">
            <v>II</v>
          </cell>
          <cell r="BC12">
            <v>54</v>
          </cell>
          <cell r="BD12" t="str">
            <v>МС</v>
          </cell>
          <cell r="BE12">
            <v>52</v>
          </cell>
          <cell r="BF12" t="str">
            <v>I </v>
          </cell>
          <cell r="BG12">
            <v>3.7</v>
          </cell>
          <cell r="BH12" t="str">
            <v>МС</v>
          </cell>
          <cell r="BI12">
            <v>1.8</v>
          </cell>
          <cell r="BJ12" t="str">
            <v>МС</v>
          </cell>
          <cell r="BK12">
            <v>6.3</v>
          </cell>
          <cell r="BL12" t="str">
            <v>МС</v>
          </cell>
          <cell r="BM12">
            <v>13.5</v>
          </cell>
          <cell r="BN12" t="str">
            <v>МС</v>
          </cell>
        </row>
        <row r="13">
          <cell r="A13">
            <v>10.51</v>
          </cell>
          <cell r="B13" t="str">
            <v>б/р</v>
          </cell>
          <cell r="C13">
            <v>18.01</v>
          </cell>
          <cell r="D13" t="str">
            <v>б/р</v>
          </cell>
          <cell r="E13">
            <v>37.01</v>
          </cell>
          <cell r="F13" t="str">
            <v>б/р</v>
          </cell>
          <cell r="G13">
            <v>0.0013773148148148147</v>
          </cell>
          <cell r="H13" t="str">
            <v>б/р</v>
          </cell>
          <cell r="I13">
            <v>0.0010186342592592593</v>
          </cell>
          <cell r="J13" t="str">
            <v>б/р</v>
          </cell>
          <cell r="K13">
            <v>0.0021412037037037038</v>
          </cell>
          <cell r="L13" t="str">
            <v>б/р</v>
          </cell>
          <cell r="M13">
            <v>0.0024306712962962967</v>
          </cell>
          <cell r="N13" t="str">
            <v>б/р</v>
          </cell>
          <cell r="O13">
            <v>0.0032987268518518517</v>
          </cell>
          <cell r="P13" t="str">
            <v>б/р</v>
          </cell>
          <cell r="Q13">
            <v>0.004976967592592593</v>
          </cell>
          <cell r="R13" t="str">
            <v>б/р</v>
          </cell>
          <cell r="S13">
            <v>0.01111122685185185</v>
          </cell>
          <cell r="T13" t="str">
            <v>б/р</v>
          </cell>
          <cell r="U13">
            <v>0.023613773148148148</v>
          </cell>
          <cell r="V13" t="str">
            <v>б/р</v>
          </cell>
          <cell r="W13">
            <v>0.03958333333333333</v>
          </cell>
          <cell r="X13" t="str">
            <v>б/р</v>
          </cell>
          <cell r="Y13">
            <v>0.13194444444444445</v>
          </cell>
          <cell r="Z13" t="str">
            <v>б/р</v>
          </cell>
          <cell r="AA13">
            <v>0.007638888888888889</v>
          </cell>
          <cell r="AB13" t="str">
            <v>б/р</v>
          </cell>
          <cell r="AC13">
            <v>0.02361111111111111</v>
          </cell>
          <cell r="AD13" t="str">
            <v>б/р</v>
          </cell>
          <cell r="AE13">
            <v>0.034722222222222224</v>
          </cell>
          <cell r="AF13" t="str">
            <v>б/р</v>
          </cell>
          <cell r="AG13">
            <v>0.010416666666666666</v>
          </cell>
          <cell r="AH13" t="str">
            <v>б/р</v>
          </cell>
          <cell r="AI13">
            <v>0.015972222222222224</v>
          </cell>
          <cell r="AJ13" t="str">
            <v>б/р</v>
          </cell>
          <cell r="AK13">
            <v>0.027083333333333334</v>
          </cell>
          <cell r="AL13" t="str">
            <v>б/р</v>
          </cell>
          <cell r="AM13">
            <v>0.04861111111111111</v>
          </cell>
          <cell r="AN13" t="str">
            <v>б/р</v>
          </cell>
          <cell r="AO13">
            <v>0.210416782407407</v>
          </cell>
          <cell r="AP13" t="str">
            <v>III</v>
          </cell>
          <cell r="AQ13">
            <v>14</v>
          </cell>
          <cell r="AR13" t="str">
            <v>б/р</v>
          </cell>
          <cell r="AS13">
            <v>26</v>
          </cell>
          <cell r="AT13" t="str">
            <v>б/р</v>
          </cell>
          <cell r="AU13">
            <v>0.002002314814814815</v>
          </cell>
          <cell r="AV13" t="str">
            <v>б/р</v>
          </cell>
          <cell r="AW13">
            <v>0.0011574074074074073</v>
          </cell>
          <cell r="AX13" t="str">
            <v>б/р</v>
          </cell>
          <cell r="AY13">
            <v>61</v>
          </cell>
          <cell r="AZ13" t="str">
            <v>МСМК</v>
          </cell>
          <cell r="BA13">
            <v>120</v>
          </cell>
          <cell r="BB13" t="str">
            <v>II</v>
          </cell>
          <cell r="BC13">
            <v>62</v>
          </cell>
          <cell r="BD13" t="str">
            <v>МСМК</v>
          </cell>
          <cell r="BE13">
            <v>61</v>
          </cell>
          <cell r="BF13" t="str">
            <v>I </v>
          </cell>
          <cell r="BG13">
            <v>4.35</v>
          </cell>
          <cell r="BH13" t="str">
            <v>МСМК</v>
          </cell>
          <cell r="BI13">
            <v>1.93</v>
          </cell>
          <cell r="BJ13" t="str">
            <v>МСМК</v>
          </cell>
          <cell r="BK13">
            <v>6.7</v>
          </cell>
          <cell r="BL13" t="str">
            <v>МСМК</v>
          </cell>
          <cell r="BM13">
            <v>14.2</v>
          </cell>
          <cell r="BN13" t="str">
            <v>МСМК</v>
          </cell>
        </row>
        <row r="14">
          <cell r="A14">
            <v>100</v>
          </cell>
          <cell r="B14" t="str">
            <v>б/р</v>
          </cell>
          <cell r="C14">
            <v>100</v>
          </cell>
          <cell r="D14" t="str">
            <v>б/р</v>
          </cell>
          <cell r="E14">
            <v>100</v>
          </cell>
          <cell r="F14" t="str">
            <v>б/р</v>
          </cell>
          <cell r="G14">
            <v>0.0020717592592592593</v>
          </cell>
          <cell r="H14" t="str">
            <v>б/р</v>
          </cell>
          <cell r="I14">
            <v>0.0027662037037037034</v>
          </cell>
          <cell r="J14" t="str">
            <v>б/р</v>
          </cell>
          <cell r="K14">
            <v>0.0034606481481481485</v>
          </cell>
          <cell r="L14" t="str">
            <v>б/р</v>
          </cell>
          <cell r="M14">
            <v>0.0031249999999999997</v>
          </cell>
          <cell r="N14" t="str">
            <v>б/р</v>
          </cell>
          <cell r="O14">
            <v>0.004155092592592593</v>
          </cell>
          <cell r="P14" t="str">
            <v>б/р</v>
          </cell>
          <cell r="Q14">
            <v>0.007627314814814815</v>
          </cell>
          <cell r="R14" t="str">
            <v>б/р</v>
          </cell>
          <cell r="S14">
            <v>0.014571759259259258</v>
          </cell>
          <cell r="T14" t="str">
            <v>б/р</v>
          </cell>
          <cell r="U14">
            <v>0.07984953703703704</v>
          </cell>
          <cell r="V14" t="str">
            <v>б/р</v>
          </cell>
          <cell r="W14">
            <v>0.08332175925925926</v>
          </cell>
          <cell r="X14" t="str">
            <v>б/р</v>
          </cell>
          <cell r="Y14">
            <v>0.17430555555555557</v>
          </cell>
          <cell r="Z14" t="str">
            <v>б/р</v>
          </cell>
          <cell r="AA14">
            <v>0.008333333333333333</v>
          </cell>
          <cell r="AB14" t="str">
            <v>б/р</v>
          </cell>
          <cell r="AC14">
            <v>0.07984953703703704</v>
          </cell>
          <cell r="AD14" t="str">
            <v>б/р</v>
          </cell>
          <cell r="AE14">
            <v>0.07984953703703704</v>
          </cell>
          <cell r="AF14" t="str">
            <v>б/р</v>
          </cell>
          <cell r="AG14">
            <v>0.011793981481481482</v>
          </cell>
          <cell r="AH14" t="str">
            <v>б/р</v>
          </cell>
          <cell r="AI14">
            <v>0.018043981481481484</v>
          </cell>
          <cell r="AJ14" t="str">
            <v>б/р</v>
          </cell>
          <cell r="AK14">
            <v>0.028460648148148148</v>
          </cell>
          <cell r="AL14" t="str">
            <v>б/р</v>
          </cell>
          <cell r="AM14">
            <v>0.04998842592592592</v>
          </cell>
          <cell r="AN14" t="str">
            <v>б/р</v>
          </cell>
          <cell r="AO14">
            <v>0.252083449074074</v>
          </cell>
          <cell r="AP14" t="str">
            <v>III</v>
          </cell>
          <cell r="AQ14">
            <v>100</v>
          </cell>
          <cell r="AR14" t="str">
            <v>б/р</v>
          </cell>
          <cell r="AS14">
            <v>100</v>
          </cell>
          <cell r="AT14" t="str">
            <v>б/р</v>
          </cell>
          <cell r="AU14">
            <v>0.07984953703703704</v>
          </cell>
          <cell r="AV14" t="str">
            <v>б/р</v>
          </cell>
          <cell r="AW14">
            <v>0.0012731481481481483</v>
          </cell>
          <cell r="AX14" t="str">
            <v>б/р</v>
          </cell>
          <cell r="AY14">
            <v>200</v>
          </cell>
          <cell r="AZ14" t="str">
            <v>МСМК</v>
          </cell>
          <cell r="BA14">
            <v>1000</v>
          </cell>
          <cell r="BB14" t="str">
            <v>II</v>
          </cell>
          <cell r="BC14">
            <v>1000</v>
          </cell>
          <cell r="BD14" t="str">
            <v>МСМК</v>
          </cell>
          <cell r="BE14">
            <v>200</v>
          </cell>
          <cell r="BF14" t="str">
            <v>I </v>
          </cell>
          <cell r="BG14">
            <v>1000</v>
          </cell>
          <cell r="BH14" t="str">
            <v>МСМК</v>
          </cell>
          <cell r="BI14">
            <v>1000</v>
          </cell>
          <cell r="BJ14" t="str">
            <v>МСМК</v>
          </cell>
          <cell r="BK14">
            <v>1000</v>
          </cell>
          <cell r="BL14" t="str">
            <v>МСМК</v>
          </cell>
          <cell r="BM14">
            <v>1000</v>
          </cell>
          <cell r="BN14" t="str">
            <v>МСМК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Шест (2)"/>
      <sheetName val="Тройной  (2)"/>
      <sheetName val="Высота"/>
      <sheetName val="Шест"/>
      <sheetName val="Прыжки"/>
      <sheetName val="Длина"/>
      <sheetName val="Тройной "/>
      <sheetName val="Метания"/>
      <sheetName val="Ядро"/>
      <sheetName val="Молот"/>
      <sheetName val="Копьё"/>
      <sheetName val="Диск"/>
      <sheetName val="400_с_б"/>
      <sheetName val="400м"/>
      <sheetName val="200м"/>
      <sheetName val="110м_б"/>
      <sheetName val="100м"/>
      <sheetName val="800м"/>
      <sheetName val="1500м"/>
      <sheetName val="3000м"/>
      <sheetName val="5000м"/>
      <sheetName val="10000м"/>
      <sheetName val="3000_п"/>
      <sheetName val="2000_с_п"/>
      <sheetName val="3000_с_х"/>
      <sheetName val="20_с_х"/>
      <sheetName val="50_с_х"/>
      <sheetName val="10000_с_х"/>
      <sheetName val="Бега"/>
      <sheetName val="Бега (2)"/>
      <sheetName val="4х100м"/>
      <sheetName val="4х400м"/>
      <sheetName val="Очки"/>
      <sheetName val="Кл"/>
      <sheetName val="Кл2"/>
      <sheetName val="Кл3"/>
      <sheetName val="Лист2"/>
      <sheetName val="Лист1"/>
    </sheetNames>
    <sheetDataSet>
      <sheetData sheetId="35">
        <row r="2">
          <cell r="P2">
            <v>0</v>
          </cell>
          <cell r="Q2" t="str">
            <v>КМС</v>
          </cell>
          <cell r="AH2">
            <v>0</v>
          </cell>
          <cell r="AI2" t="str">
            <v>МСМК</v>
          </cell>
          <cell r="AL2">
            <v>0</v>
          </cell>
          <cell r="AM2" t="str">
            <v>МС</v>
          </cell>
          <cell r="AP2">
            <v>0</v>
          </cell>
          <cell r="AQ2" t="str">
            <v>МС</v>
          </cell>
        </row>
        <row r="3">
          <cell r="F3">
            <v>0</v>
          </cell>
          <cell r="G3" t="str">
            <v>КМС</v>
          </cell>
          <cell r="P3">
            <v>0.008854166666666666</v>
          </cell>
          <cell r="Q3" t="str">
            <v>КМС</v>
          </cell>
          <cell r="AH3">
            <v>0.006203819444444445</v>
          </cell>
          <cell r="AI3" t="str">
            <v>МС</v>
          </cell>
          <cell r="AL3">
            <v>0.014933217592592593</v>
          </cell>
          <cell r="AM3" t="str">
            <v>МС</v>
          </cell>
          <cell r="AN3">
            <v>0</v>
          </cell>
          <cell r="AO3" t="str">
            <v>КМС</v>
          </cell>
          <cell r="AP3">
            <v>0.01412314814814815</v>
          </cell>
          <cell r="AQ3" t="str">
            <v>КМС</v>
          </cell>
        </row>
        <row r="4">
          <cell r="F4">
            <v>0.0003991898148148149</v>
          </cell>
          <cell r="G4" t="str">
            <v>КМС</v>
          </cell>
          <cell r="P4">
            <v>0.008855324074074074</v>
          </cell>
          <cell r="Q4" t="str">
            <v>I </v>
          </cell>
          <cell r="AH4">
            <v>0.006446875</v>
          </cell>
          <cell r="AI4" t="str">
            <v>КМС</v>
          </cell>
          <cell r="AL4">
            <v>0.02882222222222222</v>
          </cell>
          <cell r="AM4" t="str">
            <v>КМС</v>
          </cell>
          <cell r="AN4">
            <v>0.004169444444444445</v>
          </cell>
          <cell r="AO4" t="str">
            <v>I </v>
          </cell>
          <cell r="AP4">
            <v>0.015049074074074074</v>
          </cell>
          <cell r="AQ4" t="str">
            <v>I </v>
          </cell>
        </row>
        <row r="5">
          <cell r="F5">
            <v>0.0004004629629629629</v>
          </cell>
          <cell r="G5" t="str">
            <v>I </v>
          </cell>
          <cell r="P5">
            <v>0.009491898148148147</v>
          </cell>
          <cell r="Q5" t="str">
            <v>II</v>
          </cell>
          <cell r="AH5">
            <v>0.006875115740740741</v>
          </cell>
          <cell r="AI5" t="str">
            <v>I </v>
          </cell>
          <cell r="AL5">
            <v>0.031252777777777775</v>
          </cell>
          <cell r="AM5" t="str">
            <v>I </v>
          </cell>
          <cell r="AN5">
            <v>0.004400925925925926</v>
          </cell>
          <cell r="AO5" t="str">
            <v>II</v>
          </cell>
          <cell r="AP5">
            <v>0.01585925925925926</v>
          </cell>
          <cell r="AQ5" t="str">
            <v>II</v>
          </cell>
        </row>
        <row r="6">
          <cell r="F6">
            <v>0.0004293981481481482</v>
          </cell>
          <cell r="G6" t="str">
            <v>II</v>
          </cell>
          <cell r="P6">
            <v>0.010302083333333335</v>
          </cell>
          <cell r="Q6" t="str">
            <v>III</v>
          </cell>
          <cell r="AH6">
            <v>0.007407523148148148</v>
          </cell>
          <cell r="AI6" t="str">
            <v>II</v>
          </cell>
          <cell r="AL6">
            <v>0.03333611111111111</v>
          </cell>
          <cell r="AM6" t="str">
            <v>II</v>
          </cell>
          <cell r="AN6">
            <v>0.004748148148148148</v>
          </cell>
          <cell r="AO6" t="str">
            <v>III</v>
          </cell>
          <cell r="AP6">
            <v>0.01713240740740741</v>
          </cell>
          <cell r="AQ6" t="str">
            <v>III</v>
          </cell>
        </row>
        <row r="7">
          <cell r="F7">
            <v>0.0004641203703703704</v>
          </cell>
          <cell r="G7" t="str">
            <v>III</v>
          </cell>
          <cell r="P7">
            <v>0.011112268518518516</v>
          </cell>
          <cell r="Q7" t="str">
            <v>I юн.</v>
          </cell>
          <cell r="AH7">
            <v>0.007986226851851852</v>
          </cell>
          <cell r="AI7" t="str">
            <v>III</v>
          </cell>
          <cell r="AL7">
            <v>0.03611388888888888</v>
          </cell>
          <cell r="AM7" t="str">
            <v>III</v>
          </cell>
          <cell r="AN7">
            <v>0.005211111111111111</v>
          </cell>
          <cell r="AO7" t="str">
            <v>I юн.</v>
          </cell>
          <cell r="AP7">
            <v>0.0191</v>
          </cell>
          <cell r="AQ7" t="str">
            <v>I юн.</v>
          </cell>
        </row>
        <row r="8">
          <cell r="F8">
            <v>0.0004988425925925926</v>
          </cell>
          <cell r="G8" t="str">
            <v>I юн.</v>
          </cell>
          <cell r="P8">
            <v>0.011806712962962962</v>
          </cell>
          <cell r="Q8" t="str">
            <v>II юн.</v>
          </cell>
          <cell r="AH8">
            <v>0.008680671296296296</v>
          </cell>
          <cell r="AI8" t="str">
            <v>I юн.</v>
          </cell>
          <cell r="AL8">
            <v>0.040280555555555556</v>
          </cell>
          <cell r="AM8" t="str">
            <v>I юн.</v>
          </cell>
          <cell r="AN8">
            <v>0.005558333333333334</v>
          </cell>
          <cell r="AO8" t="str">
            <v>б/р</v>
          </cell>
          <cell r="AP8">
            <v>0.020141666666666665</v>
          </cell>
          <cell r="AQ8" t="str">
            <v>II юн.</v>
          </cell>
        </row>
        <row r="9">
          <cell r="F9">
            <v>0.000545138888888889</v>
          </cell>
          <cell r="G9" t="str">
            <v>II юн.</v>
          </cell>
          <cell r="P9">
            <v>0.012501157407407405</v>
          </cell>
          <cell r="Q9" t="str">
            <v>III юн.</v>
          </cell>
          <cell r="AH9">
            <v>0.009375115740740741</v>
          </cell>
          <cell r="AI9" t="str">
            <v>II юн.</v>
          </cell>
          <cell r="AL9">
            <v>0.04444722222222222</v>
          </cell>
          <cell r="AM9" t="str">
            <v>б/р</v>
          </cell>
          <cell r="AN9">
            <v>0.047222337962963</v>
          </cell>
          <cell r="AO9" t="str">
            <v>б/р</v>
          </cell>
          <cell r="AP9">
            <v>0.021530555555555553</v>
          </cell>
          <cell r="AQ9" t="str">
            <v>III юн.</v>
          </cell>
        </row>
        <row r="10">
          <cell r="F10">
            <v>0.0006145833333333334</v>
          </cell>
          <cell r="G10" t="str">
            <v>III юн.</v>
          </cell>
          <cell r="P10">
            <v>0.013195601851851852</v>
          </cell>
          <cell r="Q10" t="str">
            <v>б/р</v>
          </cell>
          <cell r="AH10">
            <v>0.010069560185185185</v>
          </cell>
          <cell r="AI10" t="str">
            <v>III юн.</v>
          </cell>
          <cell r="AL10">
            <v>0.07222488425925927</v>
          </cell>
          <cell r="AM10" t="str">
            <v>б/р</v>
          </cell>
          <cell r="AN10">
            <v>0.0888890046296296</v>
          </cell>
          <cell r="AO10" t="str">
            <v>б/р</v>
          </cell>
          <cell r="AP10">
            <v>0.022919444444444444</v>
          </cell>
          <cell r="AQ10" t="str">
            <v>б/р</v>
          </cell>
        </row>
        <row r="11">
          <cell r="F11">
            <v>0.0006840277777777778</v>
          </cell>
          <cell r="G11" t="str">
            <v>б/р</v>
          </cell>
          <cell r="P11">
            <v>0.03472337962962963</v>
          </cell>
          <cell r="Q11" t="str">
            <v>б/р</v>
          </cell>
          <cell r="AH11">
            <v>0.01111122685185185</v>
          </cell>
          <cell r="AI11" t="str">
            <v>б/р</v>
          </cell>
          <cell r="AL11">
            <v>0.1625</v>
          </cell>
          <cell r="AM11" t="str">
            <v>б/р</v>
          </cell>
          <cell r="AN11">
            <v>0.130555671296296</v>
          </cell>
          <cell r="AO11" t="str">
            <v>б/р</v>
          </cell>
          <cell r="AP11">
            <v>0.1625</v>
          </cell>
          <cell r="AQ11" t="str">
            <v>б/р</v>
          </cell>
        </row>
        <row r="12">
          <cell r="F12">
            <v>0.04234953703703703</v>
          </cell>
          <cell r="G12" t="str">
            <v>б/р</v>
          </cell>
          <cell r="P12">
            <v>0.07984953703703704</v>
          </cell>
          <cell r="Q12" t="str">
            <v>б/р</v>
          </cell>
          <cell r="AH12">
            <v>0.07984953703703704</v>
          </cell>
          <cell r="AI12" t="str">
            <v>б/р</v>
          </cell>
          <cell r="AL12">
            <v>0.20484953703703704</v>
          </cell>
          <cell r="AM12" t="str">
            <v>б/р</v>
          </cell>
          <cell r="AN12">
            <v>0.172222337962963</v>
          </cell>
          <cell r="AO12" t="str">
            <v>б/р</v>
          </cell>
          <cell r="AP12">
            <v>0.20484953703703704</v>
          </cell>
          <cell r="AQ12" t="str">
            <v>б/р</v>
          </cell>
        </row>
      </sheetData>
      <sheetData sheetId="36">
        <row r="17">
          <cell r="B17">
            <v>0</v>
          </cell>
          <cell r="C17" t="str">
            <v>МСМК</v>
          </cell>
          <cell r="T17">
            <v>0</v>
          </cell>
          <cell r="U17" t="str">
            <v>МСМК</v>
          </cell>
          <cell r="V17">
            <v>0</v>
          </cell>
          <cell r="W17" t="str">
            <v>МСМК</v>
          </cell>
          <cell r="X17">
            <v>0</v>
          </cell>
          <cell r="Y17" t="str">
            <v>МСМК</v>
          </cell>
          <cell r="AT17">
            <v>0</v>
          </cell>
          <cell r="AU17" t="str">
            <v>МСМК</v>
          </cell>
        </row>
        <row r="18">
          <cell r="B18">
            <v>10.31</v>
          </cell>
          <cell r="C18" t="str">
            <v>МС</v>
          </cell>
          <cell r="D18">
            <v>0</v>
          </cell>
          <cell r="E18" t="str">
            <v>КМС</v>
          </cell>
          <cell r="H18">
            <v>0</v>
          </cell>
          <cell r="I18" t="str">
            <v>КМС</v>
          </cell>
          <cell r="T18">
            <v>0.005882407407407408</v>
          </cell>
          <cell r="U18" t="str">
            <v>МС</v>
          </cell>
          <cell r="V18">
            <v>0.057291782407407406</v>
          </cell>
          <cell r="W18" t="str">
            <v>МС</v>
          </cell>
          <cell r="X18">
            <v>0.16111122685185184</v>
          </cell>
          <cell r="Y18" t="str">
            <v>МС</v>
          </cell>
          <cell r="AR18">
            <v>0</v>
          </cell>
          <cell r="AS18" t="str">
            <v>КМС</v>
          </cell>
          <cell r="AT18">
            <v>0.0021216435185185184</v>
          </cell>
          <cell r="AU18" t="str">
            <v>МС</v>
          </cell>
        </row>
        <row r="19">
          <cell r="B19">
            <v>10.75</v>
          </cell>
          <cell r="C19" t="str">
            <v>КМС</v>
          </cell>
          <cell r="D19">
            <v>14.45</v>
          </cell>
          <cell r="E19" t="str">
            <v>I </v>
          </cell>
          <cell r="H19">
            <v>0.0006306712962962963</v>
          </cell>
          <cell r="I19" t="str">
            <v>I </v>
          </cell>
          <cell r="T19">
            <v>0.006137037037037038</v>
          </cell>
          <cell r="U19" t="str">
            <v>КМС</v>
          </cell>
          <cell r="V19">
            <v>0.06180567129629629</v>
          </cell>
          <cell r="W19" t="str">
            <v>КМС</v>
          </cell>
          <cell r="X19">
            <v>0.18055567129629632</v>
          </cell>
          <cell r="Y19" t="str">
            <v>КМС</v>
          </cell>
          <cell r="AR19">
            <v>0.00048622685185185184</v>
          </cell>
          <cell r="AS19" t="str">
            <v>I </v>
          </cell>
          <cell r="AT19">
            <v>0.002187615740740741</v>
          </cell>
          <cell r="AU19" t="str">
            <v>КМС</v>
          </cell>
        </row>
        <row r="20">
          <cell r="B20">
            <v>10.95</v>
          </cell>
          <cell r="C20" t="str">
            <v>I </v>
          </cell>
          <cell r="D20">
            <v>15.45</v>
          </cell>
          <cell r="E20" t="str">
            <v>II</v>
          </cell>
          <cell r="H20">
            <v>0.0006711805555555555</v>
          </cell>
          <cell r="I20" t="str">
            <v>II</v>
          </cell>
          <cell r="T20">
            <v>0.0065421296296296295</v>
          </cell>
          <cell r="U20" t="str">
            <v>I </v>
          </cell>
          <cell r="V20">
            <v>0.06597233796296297</v>
          </cell>
          <cell r="W20" t="str">
            <v>I </v>
          </cell>
          <cell r="X20">
            <v>0.1979167824074074</v>
          </cell>
          <cell r="Y20" t="str">
            <v>I </v>
          </cell>
          <cell r="AR20">
            <v>0.000509375</v>
          </cell>
          <cell r="AS20" t="str">
            <v>II</v>
          </cell>
          <cell r="AT20">
            <v>0.0022802083333333333</v>
          </cell>
          <cell r="AU20" t="str">
            <v>I </v>
          </cell>
        </row>
        <row r="21">
          <cell r="B21">
            <v>11.45</v>
          </cell>
          <cell r="C21" t="str">
            <v>II</v>
          </cell>
          <cell r="D21">
            <v>16.65</v>
          </cell>
          <cell r="E21" t="str">
            <v>III</v>
          </cell>
          <cell r="H21">
            <v>0.000729050925925926</v>
          </cell>
          <cell r="I21" t="str">
            <v>III</v>
          </cell>
          <cell r="T21">
            <v>0.006889351851851851</v>
          </cell>
          <cell r="U21" t="str">
            <v>II</v>
          </cell>
          <cell r="V21">
            <v>0.07013900462962963</v>
          </cell>
          <cell r="W21" t="str">
            <v>II</v>
          </cell>
          <cell r="X21">
            <v>0.21875011574074074</v>
          </cell>
          <cell r="Y21" t="str">
            <v>II</v>
          </cell>
          <cell r="AR21">
            <v>0.0005383101851851852</v>
          </cell>
          <cell r="AS21" t="str">
            <v>III</v>
          </cell>
          <cell r="AT21">
            <v>0.002395949074074074</v>
          </cell>
          <cell r="AU21" t="str">
            <v>II</v>
          </cell>
        </row>
        <row r="22">
          <cell r="B22">
            <v>12.05</v>
          </cell>
          <cell r="C22" t="str">
            <v>III</v>
          </cell>
          <cell r="D22">
            <v>17.95</v>
          </cell>
          <cell r="E22" t="str">
            <v>I юн.</v>
          </cell>
          <cell r="H22">
            <v>0.0007984953703703703</v>
          </cell>
          <cell r="I22" t="str">
            <v>I юн.</v>
          </cell>
          <cell r="T22">
            <v>0.0074101851851851855</v>
          </cell>
          <cell r="U22" t="str">
            <v>III</v>
          </cell>
          <cell r="V22">
            <v>0.07638900462962962</v>
          </cell>
          <cell r="W22" t="str">
            <v>III</v>
          </cell>
          <cell r="X22">
            <v>0.260416782407407</v>
          </cell>
          <cell r="Y22" t="str">
            <v>II</v>
          </cell>
          <cell r="AR22">
            <v>0.0005788194444444444</v>
          </cell>
          <cell r="AS22" t="str">
            <v>I юн.</v>
          </cell>
          <cell r="AT22">
            <v>0.002581134259259259</v>
          </cell>
          <cell r="AU22" t="str">
            <v>III</v>
          </cell>
        </row>
        <row r="23">
          <cell r="B23">
            <v>12.95</v>
          </cell>
          <cell r="C23" t="str">
            <v>I юн.</v>
          </cell>
          <cell r="D23">
            <v>19.25</v>
          </cell>
          <cell r="E23" t="str">
            <v>II юн.</v>
          </cell>
          <cell r="H23">
            <v>0.0008679398148148149</v>
          </cell>
          <cell r="I23" t="str">
            <v>б/р</v>
          </cell>
          <cell r="T23">
            <v>0.007988888888888889</v>
          </cell>
          <cell r="U23" t="str">
            <v>б/р</v>
          </cell>
          <cell r="V23">
            <v>0.08541678240740741</v>
          </cell>
          <cell r="W23" t="str">
            <v>б/р</v>
          </cell>
          <cell r="X23">
            <v>0.302083449074074</v>
          </cell>
          <cell r="Y23" t="str">
            <v>II</v>
          </cell>
          <cell r="AR23">
            <v>0.0006135416666666666</v>
          </cell>
          <cell r="AS23" t="str">
            <v>II юн.</v>
          </cell>
          <cell r="AT23">
            <v>0.0027663194444444445</v>
          </cell>
          <cell r="AU23" t="str">
            <v>I юн.</v>
          </cell>
        </row>
        <row r="24">
          <cell r="B24">
            <v>13.65</v>
          </cell>
          <cell r="C24" t="str">
            <v>II юн.</v>
          </cell>
          <cell r="D24">
            <v>20.45</v>
          </cell>
          <cell r="E24" t="str">
            <v>б/р</v>
          </cell>
          <cell r="H24">
            <v>0.0425346064814815</v>
          </cell>
          <cell r="I24" t="str">
            <v>б/р</v>
          </cell>
          <cell r="T24">
            <v>0.01319722222222222</v>
          </cell>
          <cell r="U24" t="str">
            <v>б/р</v>
          </cell>
          <cell r="V24">
            <v>0.127083449074074</v>
          </cell>
          <cell r="W24" t="str">
            <v>б/р</v>
          </cell>
          <cell r="X24">
            <v>0.343750115740741</v>
          </cell>
          <cell r="Y24" t="str">
            <v>II</v>
          </cell>
          <cell r="AR24">
            <v>0.0006482638888888889</v>
          </cell>
          <cell r="AS24" t="str">
            <v>III юн.</v>
          </cell>
          <cell r="AT24">
            <v>0.002997800925925926</v>
          </cell>
          <cell r="AU24" t="str">
            <v>II юн.</v>
          </cell>
        </row>
        <row r="25">
          <cell r="B25">
            <v>14.45</v>
          </cell>
          <cell r="C25" t="str">
            <v>III юн.</v>
          </cell>
          <cell r="D25">
            <v>25</v>
          </cell>
          <cell r="E25" t="str">
            <v>б/р</v>
          </cell>
          <cell r="H25">
            <v>0.0842012731481481</v>
          </cell>
          <cell r="I25" t="str">
            <v>б/р</v>
          </cell>
          <cell r="T25">
            <v>0.014238888888888888</v>
          </cell>
          <cell r="U25" t="str">
            <v>б/р</v>
          </cell>
          <cell r="V25">
            <v>0.168750115740741</v>
          </cell>
          <cell r="W25" t="str">
            <v>б/р</v>
          </cell>
          <cell r="X25">
            <v>0.385416782407407</v>
          </cell>
          <cell r="Y25" t="str">
            <v>II</v>
          </cell>
          <cell r="AR25">
            <v>0.0006945601851851852</v>
          </cell>
          <cell r="AS25" t="str">
            <v>б/р</v>
          </cell>
          <cell r="AT25">
            <v>0.003229282407407407</v>
          </cell>
          <cell r="AU25" t="str">
            <v>III юн.</v>
          </cell>
        </row>
        <row r="26">
          <cell r="B26">
            <v>15.45</v>
          </cell>
          <cell r="C26" t="str">
            <v>б/р</v>
          </cell>
          <cell r="D26">
            <v>26</v>
          </cell>
          <cell r="E26" t="str">
            <v>б/р</v>
          </cell>
          <cell r="H26">
            <v>0.125867939814815</v>
          </cell>
          <cell r="I26" t="str">
            <v>б/р</v>
          </cell>
          <cell r="T26">
            <v>0.02361111111111111</v>
          </cell>
          <cell r="U26" t="str">
            <v>б/р</v>
          </cell>
          <cell r="V26">
            <v>0.210416782407407</v>
          </cell>
          <cell r="W26" t="str">
            <v>б/р</v>
          </cell>
          <cell r="X26">
            <v>0.427083449074074</v>
          </cell>
          <cell r="Y26" t="str">
            <v>II</v>
          </cell>
          <cell r="AR26">
            <v>0.0008681712962962962</v>
          </cell>
          <cell r="AS26" t="str">
            <v>б/р</v>
          </cell>
          <cell r="AT26">
            <v>0.0034607638888888887</v>
          </cell>
          <cell r="AU26" t="str">
            <v>б/р</v>
          </cell>
        </row>
        <row r="27">
          <cell r="B27">
            <v>100</v>
          </cell>
          <cell r="C27" t="str">
            <v>б/р</v>
          </cell>
          <cell r="D27">
            <v>100</v>
          </cell>
          <cell r="E27" t="str">
            <v>б/р</v>
          </cell>
          <cell r="H27">
            <v>0.167534606481481</v>
          </cell>
          <cell r="I27" t="str">
            <v>б/р</v>
          </cell>
          <cell r="T27">
            <v>0.07984953703703704</v>
          </cell>
          <cell r="U27" t="str">
            <v>б/р</v>
          </cell>
          <cell r="V27">
            <v>0.252083449074074</v>
          </cell>
          <cell r="W27" t="str">
            <v>б/р</v>
          </cell>
          <cell r="X27">
            <v>0.468750115740741</v>
          </cell>
          <cell r="Y27" t="str">
            <v>II</v>
          </cell>
          <cell r="AR27">
            <v>0.07984953703703704</v>
          </cell>
          <cell r="AS27" t="str">
            <v>б/р</v>
          </cell>
          <cell r="AT27">
            <v>0.07984953703703704</v>
          </cell>
          <cell r="AU27" t="str">
            <v>б/р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4x100"/>
      <sheetName val="4x400"/>
      <sheetName val="Высота"/>
      <sheetName val="Шест"/>
      <sheetName val="Длина"/>
      <sheetName val="Тройной "/>
      <sheetName val="Ядро"/>
      <sheetName val="Молот"/>
      <sheetName val="Копьё"/>
      <sheetName val="Диск"/>
      <sheetName val="400_с_б"/>
      <sheetName val="400м"/>
      <sheetName val="200м"/>
      <sheetName val="100м_б"/>
      <sheetName val="100м"/>
      <sheetName val="800м"/>
      <sheetName val="1500м"/>
      <sheetName val="3000м"/>
      <sheetName val="5000м"/>
      <sheetName val="10000м"/>
      <sheetName val="2000_п"/>
      <sheetName val="3000_с_х"/>
      <sheetName val="20_с_х"/>
      <sheetName val="50_с_х"/>
      <sheetName val="5000_с_х"/>
      <sheetName val="Очки"/>
      <sheetName val="Кл"/>
      <sheetName val="Лист1"/>
      <sheetName val="Кл2"/>
      <sheetName val="Кл3"/>
      <sheetName val="Лист4"/>
    </sheetNames>
    <sheetDataSet>
      <sheetData sheetId="29">
        <row r="3">
          <cell r="AR3">
            <v>0</v>
          </cell>
          <cell r="AS3" t="str">
            <v>I </v>
          </cell>
        </row>
        <row r="4">
          <cell r="AR4">
            <v>0.0038223379629629627</v>
          </cell>
          <cell r="AS4" t="str">
            <v>II</v>
          </cell>
        </row>
        <row r="5">
          <cell r="AR5">
            <v>0.004343171296296296</v>
          </cell>
          <cell r="AS5" t="str">
            <v>III</v>
          </cell>
        </row>
        <row r="6">
          <cell r="AR6">
            <v>0.004690393518518518</v>
          </cell>
          <cell r="AS6" t="str">
            <v>I юн.</v>
          </cell>
        </row>
        <row r="7">
          <cell r="AR7">
            <v>0.004921875</v>
          </cell>
          <cell r="AS7" t="str">
            <v>II юн.</v>
          </cell>
        </row>
        <row r="8">
          <cell r="AR8">
            <v>0.0052112268518518514</v>
          </cell>
          <cell r="AS8" t="str">
            <v>б/р</v>
          </cell>
        </row>
        <row r="9">
          <cell r="AR9">
            <v>0.007721064814814815</v>
          </cell>
          <cell r="AS9" t="str">
            <v>б/р</v>
          </cell>
        </row>
        <row r="10">
          <cell r="AR10">
            <v>0.014710648148148148</v>
          </cell>
          <cell r="AS10" t="str">
            <v>б/р</v>
          </cell>
        </row>
        <row r="11">
          <cell r="AR11">
            <v>0.02228009259259259</v>
          </cell>
          <cell r="AS11" t="str">
            <v>б/р</v>
          </cell>
        </row>
        <row r="12">
          <cell r="AR12">
            <v>0.07984953703703704</v>
          </cell>
          <cell r="AS12" t="str">
            <v>б/р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ег"/>
      <sheetName val="прыжки"/>
      <sheetName val="высота1"/>
      <sheetName val="Старт"/>
      <sheetName val="100"/>
      <sheetName val="110с_б"/>
      <sheetName val="200"/>
      <sheetName val="400"/>
      <sheetName val="400_б"/>
      <sheetName val="800"/>
      <sheetName val="1500"/>
      <sheetName val="5000"/>
      <sheetName val="Лист2"/>
      <sheetName val="10000"/>
      <sheetName val="3000_п"/>
      <sheetName val="20000_х"/>
      <sheetName val="4x100"/>
      <sheetName val="4x400"/>
      <sheetName val="Высота"/>
      <sheetName val="Шест"/>
      <sheetName val="Длина"/>
      <sheetName val="Тройной"/>
      <sheetName val="Ядро"/>
      <sheetName val="Диск"/>
      <sheetName val="Копьё"/>
      <sheetName val="Молот"/>
    </sheetNames>
    <sheetDataSet>
      <sheetData sheetId="12">
        <row r="1">
          <cell r="Y1">
            <v>0</v>
          </cell>
          <cell r="Z1" t="str">
            <v>МС</v>
          </cell>
          <cell r="AA1">
            <v>0</v>
          </cell>
          <cell r="AB1" t="str">
            <v>МС</v>
          </cell>
        </row>
        <row r="2">
          <cell r="Y2">
            <v>0.0001388888888888889</v>
          </cell>
          <cell r="Z2" t="str">
            <v>МС</v>
          </cell>
          <cell r="AA2">
            <v>0.0006944444444444445</v>
          </cell>
          <cell r="AB2" t="str">
            <v>МС</v>
          </cell>
        </row>
        <row r="3">
          <cell r="Y3">
            <v>0.0005325231481481481</v>
          </cell>
          <cell r="Z3" t="str">
            <v>КМС</v>
          </cell>
          <cell r="AA3">
            <v>0.0025011574074074072</v>
          </cell>
          <cell r="AB3" t="str">
            <v>КМС</v>
          </cell>
        </row>
        <row r="4">
          <cell r="Y4">
            <v>0.0005584490740740742</v>
          </cell>
          <cell r="Z4" t="str">
            <v>I</v>
          </cell>
          <cell r="AA4">
            <v>0.002616898148148148</v>
          </cell>
          <cell r="AB4" t="str">
            <v>I</v>
          </cell>
        </row>
        <row r="5">
          <cell r="Y5">
            <v>0.0005908564814814815</v>
          </cell>
          <cell r="Z5" t="str">
            <v>II</v>
          </cell>
          <cell r="AA5">
            <v>0.002778935185185185</v>
          </cell>
          <cell r="AB5" t="str">
            <v>II</v>
          </cell>
        </row>
        <row r="6">
          <cell r="Y6">
            <v>0.0006278935185185185</v>
          </cell>
          <cell r="Z6" t="str">
            <v>1 юн.</v>
          </cell>
          <cell r="AA6">
            <v>0.0029641203703703704</v>
          </cell>
          <cell r="AB6" t="str">
            <v>1 юн.</v>
          </cell>
        </row>
        <row r="7">
          <cell r="Y7">
            <v>0.0006280092592592593</v>
          </cell>
          <cell r="Z7" t="str">
            <v>1 юн.</v>
          </cell>
          <cell r="AA7">
            <v>0.002965277777777777</v>
          </cell>
          <cell r="AB7" t="str">
            <v>1 юн.</v>
          </cell>
        </row>
        <row r="8">
          <cell r="Y8">
            <v>0.000708912037037037</v>
          </cell>
          <cell r="Z8" t="str">
            <v>юн.</v>
          </cell>
          <cell r="AA8">
            <v>0.0033807870370370367</v>
          </cell>
          <cell r="AB8" t="str">
            <v>юн.</v>
          </cell>
        </row>
        <row r="9">
          <cell r="Y9">
            <v>0.0007899305555555555</v>
          </cell>
          <cell r="Z9" t="str">
            <v>-</v>
          </cell>
          <cell r="AA9">
            <v>0.003797453703703704</v>
          </cell>
          <cell r="AB9" t="str">
            <v>-</v>
          </cell>
        </row>
        <row r="10">
          <cell r="Y10">
            <v>0.9756944444444445</v>
          </cell>
          <cell r="Z10" t="str">
            <v>-</v>
          </cell>
          <cell r="AA10">
            <v>0.9756944444444445</v>
          </cell>
          <cell r="AB10" t="str">
            <v>-</v>
          </cell>
        </row>
      </sheetData>
      <sheetData sheetId="20">
        <row r="8">
          <cell r="G8">
            <v>390</v>
          </cell>
          <cell r="K8">
            <v>500</v>
          </cell>
        </row>
        <row r="9">
          <cell r="G9">
            <v>389</v>
          </cell>
        </row>
        <row r="10">
          <cell r="G10">
            <v>449</v>
          </cell>
        </row>
        <row r="11">
          <cell r="G11">
            <v>450</v>
          </cell>
        </row>
        <row r="12">
          <cell r="G12">
            <v>700</v>
          </cell>
        </row>
        <row r="13">
          <cell r="G13">
            <v>670</v>
          </cell>
        </row>
        <row r="14">
          <cell r="G14">
            <v>669</v>
          </cell>
        </row>
        <row r="15">
          <cell r="G15">
            <v>630</v>
          </cell>
        </row>
        <row r="16">
          <cell r="G16">
            <v>629</v>
          </cell>
        </row>
        <row r="17">
          <cell r="G17">
            <v>600</v>
          </cell>
        </row>
        <row r="18">
          <cell r="G18">
            <v>599</v>
          </cell>
        </row>
        <row r="19">
          <cell r="G19">
            <v>560</v>
          </cell>
        </row>
        <row r="20">
          <cell r="G20">
            <v>559</v>
          </cell>
        </row>
        <row r="21">
          <cell r="G21">
            <v>520</v>
          </cell>
        </row>
        <row r="22">
          <cell r="G22">
            <v>519</v>
          </cell>
        </row>
        <row r="23">
          <cell r="G23">
            <v>480</v>
          </cell>
        </row>
        <row r="24">
          <cell r="G24">
            <v>479</v>
          </cell>
        </row>
      </sheetData>
      <sheetData sheetId="21">
        <row r="7">
          <cell r="G7">
            <v>9.49</v>
          </cell>
        </row>
        <row r="9">
          <cell r="G9">
            <v>9.5</v>
          </cell>
          <cell r="K9">
            <v>10</v>
          </cell>
        </row>
        <row r="10">
          <cell r="G10">
            <v>10.29</v>
          </cell>
          <cell r="K10">
            <v>15</v>
          </cell>
        </row>
        <row r="11">
          <cell r="G11">
            <v>10.3</v>
          </cell>
        </row>
        <row r="12">
          <cell r="G12">
            <v>15</v>
          </cell>
        </row>
        <row r="13">
          <cell r="G13">
            <v>14.4</v>
          </cell>
        </row>
        <row r="14">
          <cell r="G14">
            <v>14.39</v>
          </cell>
        </row>
        <row r="15">
          <cell r="G15">
            <v>13.5</v>
          </cell>
        </row>
        <row r="16">
          <cell r="G16">
            <v>13.49</v>
          </cell>
        </row>
        <row r="17">
          <cell r="G17">
            <v>12.9</v>
          </cell>
        </row>
        <row r="18">
          <cell r="G18">
            <v>12.89</v>
          </cell>
        </row>
        <row r="19">
          <cell r="G19">
            <v>12.3</v>
          </cell>
        </row>
        <row r="20">
          <cell r="G20">
            <v>12.29</v>
          </cell>
        </row>
        <row r="21">
          <cell r="G21">
            <v>12</v>
          </cell>
        </row>
        <row r="22">
          <cell r="G22">
            <v>11.6</v>
          </cell>
        </row>
        <row r="23">
          <cell r="G23">
            <v>11.59</v>
          </cell>
        </row>
        <row r="24">
          <cell r="G24">
            <v>11</v>
          </cell>
        </row>
        <row r="25">
          <cell r="G25">
            <v>10.99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юноши "/>
      <sheetName val="девушки"/>
      <sheetName val="Юноши 4х_борье"/>
      <sheetName val="Девушки 4х_борье"/>
      <sheetName val="Место_М_4"/>
      <sheetName val="Место_Д_4х"/>
      <sheetName val="Табл"/>
      <sheetName val="Порядок"/>
      <sheetName val="4_борье_обл"/>
    </sheetNames>
    <sheetDataSet>
      <sheetData sheetId="6">
        <row r="2">
          <cell r="E2">
            <v>0</v>
          </cell>
          <cell r="F2">
            <v>0</v>
          </cell>
          <cell r="G2">
            <v>0</v>
          </cell>
          <cell r="H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</row>
        <row r="3">
          <cell r="A3">
            <v>0</v>
          </cell>
          <cell r="B3">
            <v>150</v>
          </cell>
          <cell r="C3">
            <v>0</v>
          </cell>
          <cell r="D3">
            <v>150</v>
          </cell>
          <cell r="E3">
            <v>15</v>
          </cell>
          <cell r="F3">
            <v>1</v>
          </cell>
          <cell r="G3">
            <v>310</v>
          </cell>
          <cell r="H3">
            <v>1</v>
          </cell>
          <cell r="J3">
            <v>0</v>
          </cell>
          <cell r="K3">
            <v>150</v>
          </cell>
          <cell r="L3">
            <v>0</v>
          </cell>
          <cell r="M3">
            <v>150</v>
          </cell>
          <cell r="N3">
            <v>24</v>
          </cell>
          <cell r="O3">
            <v>1</v>
          </cell>
          <cell r="P3">
            <v>320</v>
          </cell>
          <cell r="Q3">
            <v>1</v>
          </cell>
        </row>
        <row r="4">
          <cell r="A4">
            <v>7.51</v>
          </cell>
          <cell r="B4">
            <v>141</v>
          </cell>
          <cell r="C4">
            <v>0.000892361111111111</v>
          </cell>
          <cell r="D4">
            <v>149</v>
          </cell>
          <cell r="E4">
            <v>16</v>
          </cell>
          <cell r="F4">
            <v>2</v>
          </cell>
          <cell r="G4">
            <v>315</v>
          </cell>
          <cell r="H4">
            <v>2</v>
          </cell>
          <cell r="J4">
            <v>6.81</v>
          </cell>
          <cell r="K4">
            <v>137</v>
          </cell>
          <cell r="L4">
            <v>0.0013263888888888887</v>
          </cell>
          <cell r="M4">
            <v>147</v>
          </cell>
          <cell r="N4">
            <v>25</v>
          </cell>
          <cell r="O4">
            <v>2</v>
          </cell>
          <cell r="P4">
            <v>330</v>
          </cell>
          <cell r="Q4">
            <v>2</v>
          </cell>
        </row>
        <row r="5">
          <cell r="A5">
            <v>7.609999999999999</v>
          </cell>
          <cell r="B5">
            <v>133</v>
          </cell>
          <cell r="C5">
            <v>0.0008946759259259258</v>
          </cell>
          <cell r="D5">
            <v>148</v>
          </cell>
          <cell r="E5">
            <v>17</v>
          </cell>
          <cell r="F5">
            <v>3</v>
          </cell>
          <cell r="G5">
            <v>320</v>
          </cell>
          <cell r="H5">
            <v>3</v>
          </cell>
          <cell r="J5">
            <v>6.91</v>
          </cell>
          <cell r="K5">
            <v>124</v>
          </cell>
          <cell r="L5">
            <v>0.0013321759259259259</v>
          </cell>
          <cell r="M5">
            <v>144</v>
          </cell>
          <cell r="N5">
            <v>26</v>
          </cell>
          <cell r="O5">
            <v>3</v>
          </cell>
          <cell r="P5">
            <v>340</v>
          </cell>
          <cell r="Q5">
            <v>3</v>
          </cell>
        </row>
        <row r="6">
          <cell r="A6">
            <v>7.71</v>
          </cell>
          <cell r="B6">
            <v>125</v>
          </cell>
          <cell r="C6">
            <v>0.0008969907407407404</v>
          </cell>
          <cell r="D6">
            <v>147</v>
          </cell>
          <cell r="E6">
            <v>18</v>
          </cell>
          <cell r="F6">
            <v>4</v>
          </cell>
          <cell r="G6">
            <v>325</v>
          </cell>
          <cell r="H6">
            <v>4</v>
          </cell>
          <cell r="J6">
            <v>7.01</v>
          </cell>
          <cell r="K6">
            <v>111</v>
          </cell>
          <cell r="L6">
            <v>0.0013379629629629629</v>
          </cell>
          <cell r="M6">
            <v>141</v>
          </cell>
          <cell r="N6">
            <v>27</v>
          </cell>
          <cell r="O6">
            <v>4</v>
          </cell>
          <cell r="P6">
            <v>350</v>
          </cell>
          <cell r="Q6">
            <v>4</v>
          </cell>
        </row>
        <row r="7">
          <cell r="A7">
            <v>7.81</v>
          </cell>
          <cell r="B7">
            <v>121</v>
          </cell>
          <cell r="C7">
            <v>0.0008993055555555554</v>
          </cell>
          <cell r="D7">
            <v>146</v>
          </cell>
          <cell r="E7">
            <v>19</v>
          </cell>
          <cell r="F7">
            <v>5</v>
          </cell>
          <cell r="G7">
            <v>330</v>
          </cell>
          <cell r="H7">
            <v>5</v>
          </cell>
          <cell r="J7">
            <v>7.109999999999999</v>
          </cell>
          <cell r="K7">
            <v>100</v>
          </cell>
          <cell r="L7">
            <v>0.00134375</v>
          </cell>
          <cell r="M7">
            <v>139</v>
          </cell>
          <cell r="N7">
            <v>28</v>
          </cell>
          <cell r="O7">
            <v>5</v>
          </cell>
          <cell r="P7">
            <v>360</v>
          </cell>
          <cell r="Q7">
            <v>5</v>
          </cell>
        </row>
        <row r="8">
          <cell r="A8">
            <v>7.91</v>
          </cell>
          <cell r="B8">
            <v>116</v>
          </cell>
          <cell r="C8">
            <v>0.0009016203703703704</v>
          </cell>
          <cell r="D8">
            <v>145</v>
          </cell>
          <cell r="E8">
            <v>20</v>
          </cell>
          <cell r="F8">
            <v>6</v>
          </cell>
          <cell r="G8">
            <v>334</v>
          </cell>
          <cell r="H8">
            <v>6</v>
          </cell>
          <cell r="J8">
            <v>7.21</v>
          </cell>
          <cell r="K8">
            <v>95</v>
          </cell>
          <cell r="L8">
            <v>0.0013495370370370371</v>
          </cell>
          <cell r="M8">
            <v>137</v>
          </cell>
          <cell r="N8">
            <v>29</v>
          </cell>
          <cell r="O8">
            <v>6</v>
          </cell>
          <cell r="P8">
            <v>370</v>
          </cell>
          <cell r="Q8">
            <v>6</v>
          </cell>
        </row>
        <row r="9">
          <cell r="A9">
            <v>8.01</v>
          </cell>
          <cell r="B9">
            <v>107</v>
          </cell>
          <cell r="C9">
            <v>0.0009039351851851854</v>
          </cell>
          <cell r="D9">
            <v>144</v>
          </cell>
          <cell r="E9">
            <v>21</v>
          </cell>
          <cell r="F9">
            <v>7</v>
          </cell>
          <cell r="G9">
            <v>338</v>
          </cell>
          <cell r="H9">
            <v>7</v>
          </cell>
          <cell r="J9">
            <v>7.31</v>
          </cell>
          <cell r="K9">
            <v>90</v>
          </cell>
          <cell r="L9">
            <v>0.0013553240740740741</v>
          </cell>
          <cell r="M9">
            <v>135</v>
          </cell>
          <cell r="N9">
            <v>30</v>
          </cell>
          <cell r="O9">
            <v>7</v>
          </cell>
          <cell r="P9">
            <v>380</v>
          </cell>
          <cell r="Q9">
            <v>7</v>
          </cell>
        </row>
        <row r="10">
          <cell r="A10">
            <v>8.11</v>
          </cell>
          <cell r="B10">
            <v>100</v>
          </cell>
          <cell r="C10">
            <v>0.0009062499999999994</v>
          </cell>
          <cell r="D10">
            <v>143</v>
          </cell>
          <cell r="E10">
            <v>22</v>
          </cell>
          <cell r="F10">
            <v>8</v>
          </cell>
          <cell r="G10">
            <v>342</v>
          </cell>
          <cell r="H10">
            <v>8</v>
          </cell>
          <cell r="J10">
            <v>7.41</v>
          </cell>
          <cell r="K10">
            <v>85</v>
          </cell>
          <cell r="L10">
            <v>0.0013611111111111111</v>
          </cell>
          <cell r="M10">
            <v>133</v>
          </cell>
          <cell r="N10">
            <v>31</v>
          </cell>
          <cell r="O10">
            <v>8</v>
          </cell>
          <cell r="P10">
            <v>385</v>
          </cell>
          <cell r="Q10">
            <v>8</v>
          </cell>
        </row>
        <row r="11">
          <cell r="A11">
            <v>8.209999999999999</v>
          </cell>
          <cell r="B11">
            <v>96</v>
          </cell>
          <cell r="C11">
            <v>0.0009085648148148144</v>
          </cell>
          <cell r="D11">
            <v>142</v>
          </cell>
          <cell r="E11">
            <v>23</v>
          </cell>
          <cell r="F11">
            <v>9</v>
          </cell>
          <cell r="G11">
            <v>346</v>
          </cell>
          <cell r="H11">
            <v>9</v>
          </cell>
          <cell r="J11">
            <v>7.51</v>
          </cell>
          <cell r="K11">
            <v>80</v>
          </cell>
          <cell r="L11">
            <v>0.0013668981481481483</v>
          </cell>
          <cell r="M11">
            <v>131</v>
          </cell>
          <cell r="N11">
            <v>32</v>
          </cell>
          <cell r="O11">
            <v>9</v>
          </cell>
          <cell r="P11">
            <v>390</v>
          </cell>
          <cell r="Q11">
            <v>9</v>
          </cell>
        </row>
        <row r="12">
          <cell r="A12">
            <v>8.31</v>
          </cell>
          <cell r="B12">
            <v>92</v>
          </cell>
          <cell r="C12">
            <v>0.0009108796296296294</v>
          </cell>
          <cell r="D12">
            <v>141</v>
          </cell>
          <cell r="E12">
            <v>24</v>
          </cell>
          <cell r="F12">
            <v>10</v>
          </cell>
          <cell r="G12">
            <v>350</v>
          </cell>
          <cell r="H12">
            <v>10</v>
          </cell>
          <cell r="J12">
            <v>7.609999999999999</v>
          </cell>
          <cell r="K12">
            <v>70</v>
          </cell>
          <cell r="L12">
            <v>0.0013726851851851875</v>
          </cell>
          <cell r="M12">
            <v>129</v>
          </cell>
          <cell r="N12">
            <v>33</v>
          </cell>
          <cell r="O12">
            <v>10</v>
          </cell>
          <cell r="P12">
            <v>395</v>
          </cell>
          <cell r="Q12">
            <v>10</v>
          </cell>
        </row>
        <row r="13">
          <cell r="A13">
            <v>8.41</v>
          </cell>
          <cell r="B13">
            <v>89</v>
          </cell>
          <cell r="C13">
            <v>0.0009131944444444444</v>
          </cell>
          <cell r="D13">
            <v>140</v>
          </cell>
          <cell r="E13">
            <v>25</v>
          </cell>
          <cell r="F13">
            <v>11</v>
          </cell>
          <cell r="G13">
            <v>354</v>
          </cell>
          <cell r="H13">
            <v>11</v>
          </cell>
          <cell r="J13">
            <v>7.71</v>
          </cell>
          <cell r="K13">
            <v>60</v>
          </cell>
          <cell r="L13">
            <v>0.0013784722222222174</v>
          </cell>
          <cell r="M13">
            <v>127</v>
          </cell>
          <cell r="N13">
            <v>33.9</v>
          </cell>
          <cell r="O13">
            <v>11</v>
          </cell>
          <cell r="P13">
            <v>400</v>
          </cell>
          <cell r="Q13">
            <v>11</v>
          </cell>
        </row>
        <row r="14">
          <cell r="A14">
            <v>8.51</v>
          </cell>
          <cell r="B14">
            <v>74</v>
          </cell>
          <cell r="C14">
            <v>0.0009155092592592594</v>
          </cell>
          <cell r="D14">
            <v>139</v>
          </cell>
          <cell r="E14">
            <v>25.6</v>
          </cell>
          <cell r="F14">
            <v>12</v>
          </cell>
          <cell r="G14">
            <v>358</v>
          </cell>
          <cell r="H14">
            <v>12</v>
          </cell>
          <cell r="J14">
            <v>7.81</v>
          </cell>
          <cell r="K14">
            <v>53</v>
          </cell>
          <cell r="L14">
            <v>0.0013842592592592574</v>
          </cell>
          <cell r="M14">
            <v>125</v>
          </cell>
          <cell r="N14">
            <v>34.8</v>
          </cell>
          <cell r="O14">
            <v>12</v>
          </cell>
          <cell r="P14">
            <v>405</v>
          </cell>
          <cell r="Q14">
            <v>12</v>
          </cell>
        </row>
        <row r="15">
          <cell r="A15">
            <v>8.51</v>
          </cell>
          <cell r="B15">
            <v>86</v>
          </cell>
          <cell r="C15">
            <v>0.0009212962962962963</v>
          </cell>
          <cell r="D15">
            <v>138</v>
          </cell>
          <cell r="E15">
            <v>26.2</v>
          </cell>
          <cell r="F15">
            <v>13</v>
          </cell>
          <cell r="G15">
            <v>362</v>
          </cell>
          <cell r="H15">
            <v>13</v>
          </cell>
          <cell r="J15">
            <v>7.91</v>
          </cell>
          <cell r="K15">
            <v>47</v>
          </cell>
          <cell r="L15">
            <v>0.0013900462962962974</v>
          </cell>
          <cell r="M15">
            <v>123</v>
          </cell>
          <cell r="N15">
            <v>35.6</v>
          </cell>
          <cell r="O15">
            <v>13</v>
          </cell>
          <cell r="P15">
            <v>410</v>
          </cell>
          <cell r="Q15">
            <v>13</v>
          </cell>
        </row>
        <row r="16">
          <cell r="A16">
            <v>8.61</v>
          </cell>
          <cell r="B16">
            <v>83</v>
          </cell>
          <cell r="C16">
            <v>0.0009224537037037038</v>
          </cell>
          <cell r="D16">
            <v>137</v>
          </cell>
          <cell r="E16">
            <v>26.8</v>
          </cell>
          <cell r="F16">
            <v>14</v>
          </cell>
          <cell r="G16">
            <v>366</v>
          </cell>
          <cell r="H16">
            <v>14</v>
          </cell>
          <cell r="J16">
            <v>8.01</v>
          </cell>
          <cell r="K16">
            <v>40</v>
          </cell>
          <cell r="L16">
            <v>0.0013958333333333375</v>
          </cell>
          <cell r="M16">
            <v>122</v>
          </cell>
          <cell r="N16">
            <v>36.4</v>
          </cell>
          <cell r="O16">
            <v>14</v>
          </cell>
          <cell r="P16">
            <v>415</v>
          </cell>
          <cell r="Q16">
            <v>14</v>
          </cell>
        </row>
        <row r="17">
          <cell r="A17">
            <v>8.709999999999999</v>
          </cell>
          <cell r="B17">
            <v>80</v>
          </cell>
          <cell r="C17">
            <v>0.0009259259259259259</v>
          </cell>
          <cell r="D17">
            <v>136</v>
          </cell>
          <cell r="E17">
            <v>27.2</v>
          </cell>
          <cell r="F17">
            <v>15</v>
          </cell>
          <cell r="G17">
            <v>370</v>
          </cell>
          <cell r="H17">
            <v>15</v>
          </cell>
          <cell r="J17">
            <v>8.11</v>
          </cell>
          <cell r="K17">
            <v>35</v>
          </cell>
          <cell r="L17">
            <v>0.0014016203703703775</v>
          </cell>
          <cell r="M17">
            <v>121</v>
          </cell>
          <cell r="N17">
            <v>37.1</v>
          </cell>
          <cell r="O17">
            <v>15</v>
          </cell>
          <cell r="P17">
            <v>420</v>
          </cell>
          <cell r="Q17">
            <v>15</v>
          </cell>
        </row>
        <row r="18">
          <cell r="A18">
            <v>8.81</v>
          </cell>
          <cell r="B18">
            <v>67</v>
          </cell>
          <cell r="C18">
            <v>0.0009293981481481482</v>
          </cell>
          <cell r="D18">
            <v>135</v>
          </cell>
          <cell r="E18">
            <v>27.8</v>
          </cell>
          <cell r="F18">
            <v>16</v>
          </cell>
          <cell r="G18">
            <v>374</v>
          </cell>
          <cell r="H18">
            <v>16</v>
          </cell>
          <cell r="J18">
            <v>8.209999999999999</v>
          </cell>
          <cell r="K18">
            <v>30</v>
          </cell>
          <cell r="L18">
            <v>0.0014074074074074071</v>
          </cell>
          <cell r="M18">
            <v>119</v>
          </cell>
          <cell r="N18">
            <v>37.8</v>
          </cell>
          <cell r="O18">
            <v>16</v>
          </cell>
          <cell r="P18">
            <v>425</v>
          </cell>
          <cell r="Q18">
            <v>16</v>
          </cell>
        </row>
        <row r="19">
          <cell r="A19">
            <v>9.01</v>
          </cell>
          <cell r="B19">
            <v>60</v>
          </cell>
          <cell r="C19">
            <v>0.0009328703703703705</v>
          </cell>
          <cell r="D19">
            <v>134</v>
          </cell>
          <cell r="E19">
            <v>28</v>
          </cell>
          <cell r="F19">
            <v>17</v>
          </cell>
          <cell r="G19">
            <v>378</v>
          </cell>
          <cell r="H19">
            <v>17</v>
          </cell>
          <cell r="J19">
            <v>8.31</v>
          </cell>
          <cell r="K19">
            <v>25</v>
          </cell>
          <cell r="L19">
            <v>0.0014131944444444574</v>
          </cell>
          <cell r="M19">
            <v>117</v>
          </cell>
          <cell r="N19">
            <v>38.4</v>
          </cell>
          <cell r="O19">
            <v>17</v>
          </cell>
          <cell r="P19">
            <v>430</v>
          </cell>
          <cell r="Q19">
            <v>17</v>
          </cell>
        </row>
        <row r="20">
          <cell r="A20">
            <v>9.11</v>
          </cell>
          <cell r="B20">
            <v>52</v>
          </cell>
          <cell r="C20">
            <v>0.0009363425925925923</v>
          </cell>
          <cell r="D20">
            <v>133</v>
          </cell>
          <cell r="E20">
            <v>29</v>
          </cell>
          <cell r="F20">
            <v>18</v>
          </cell>
          <cell r="G20">
            <v>382</v>
          </cell>
          <cell r="H20">
            <v>18</v>
          </cell>
          <cell r="J20">
            <v>8.41</v>
          </cell>
          <cell r="K20">
            <v>20</v>
          </cell>
          <cell r="L20">
            <v>0.0014189814814814974</v>
          </cell>
          <cell r="M20">
            <v>115</v>
          </cell>
          <cell r="N20">
            <v>39</v>
          </cell>
          <cell r="O20">
            <v>18</v>
          </cell>
          <cell r="P20">
            <v>434</v>
          </cell>
          <cell r="Q20">
            <v>18</v>
          </cell>
        </row>
        <row r="21">
          <cell r="A21">
            <v>9.209999999999999</v>
          </cell>
          <cell r="B21">
            <v>47</v>
          </cell>
          <cell r="C21">
            <v>0.0009398148148148154</v>
          </cell>
          <cell r="D21">
            <v>132</v>
          </cell>
          <cell r="E21">
            <v>29.5</v>
          </cell>
          <cell r="F21">
            <v>19</v>
          </cell>
          <cell r="G21">
            <v>386</v>
          </cell>
          <cell r="H21">
            <v>19</v>
          </cell>
          <cell r="J21">
            <v>8.51</v>
          </cell>
          <cell r="K21">
            <v>18</v>
          </cell>
          <cell r="L21">
            <v>0.0014247685185185374</v>
          </cell>
          <cell r="M21">
            <v>52</v>
          </cell>
          <cell r="N21">
            <v>39.5</v>
          </cell>
          <cell r="O21">
            <v>19</v>
          </cell>
          <cell r="P21">
            <v>438</v>
          </cell>
          <cell r="Q21">
            <v>19</v>
          </cell>
        </row>
        <row r="22">
          <cell r="A22">
            <v>9.31</v>
          </cell>
          <cell r="B22">
            <v>40</v>
          </cell>
          <cell r="C22">
            <v>0.0009421296296296297</v>
          </cell>
          <cell r="D22">
            <v>131</v>
          </cell>
          <cell r="E22">
            <v>30</v>
          </cell>
          <cell r="F22">
            <v>20</v>
          </cell>
          <cell r="G22">
            <v>390</v>
          </cell>
          <cell r="H22">
            <v>20</v>
          </cell>
          <cell r="J22">
            <v>8.61</v>
          </cell>
          <cell r="K22">
            <v>16</v>
          </cell>
          <cell r="L22">
            <v>0.001429398148148148</v>
          </cell>
          <cell r="M22">
            <v>113</v>
          </cell>
          <cell r="N22">
            <v>40</v>
          </cell>
          <cell r="O22">
            <v>20</v>
          </cell>
          <cell r="P22">
            <v>442</v>
          </cell>
          <cell r="Q22">
            <v>20</v>
          </cell>
        </row>
        <row r="23">
          <cell r="A23">
            <v>9.41</v>
          </cell>
          <cell r="B23">
            <v>36</v>
          </cell>
          <cell r="C23">
            <v>0.0009467592592592594</v>
          </cell>
          <cell r="D23">
            <v>130</v>
          </cell>
          <cell r="E23">
            <v>30.4</v>
          </cell>
          <cell r="F23">
            <v>21</v>
          </cell>
          <cell r="G23">
            <v>392</v>
          </cell>
          <cell r="H23">
            <v>21</v>
          </cell>
          <cell r="J23">
            <v>8.709999999999999</v>
          </cell>
          <cell r="K23">
            <v>14</v>
          </cell>
          <cell r="L23">
            <v>0.0014305555555555775</v>
          </cell>
          <cell r="M23">
            <v>111</v>
          </cell>
          <cell r="N23">
            <v>40.3</v>
          </cell>
          <cell r="O23">
            <v>21</v>
          </cell>
          <cell r="P23">
            <v>446</v>
          </cell>
          <cell r="Q23">
            <v>21</v>
          </cell>
        </row>
        <row r="24">
          <cell r="A24">
            <v>9.51</v>
          </cell>
          <cell r="B24">
            <v>32</v>
          </cell>
          <cell r="C24">
            <v>0.0009502314814814825</v>
          </cell>
          <cell r="D24">
            <v>129</v>
          </cell>
          <cell r="E24">
            <v>30.8</v>
          </cell>
          <cell r="F24">
            <v>22</v>
          </cell>
          <cell r="G24">
            <v>394</v>
          </cell>
          <cell r="H24">
            <v>22</v>
          </cell>
          <cell r="J24">
            <v>8.81</v>
          </cell>
          <cell r="K24">
            <v>12</v>
          </cell>
          <cell r="L24">
            <v>0.0014363425925926173</v>
          </cell>
          <cell r="M24">
            <v>110</v>
          </cell>
          <cell r="N24">
            <v>40.6</v>
          </cell>
          <cell r="O24">
            <v>22</v>
          </cell>
          <cell r="P24">
            <v>450</v>
          </cell>
          <cell r="Q24">
            <v>22</v>
          </cell>
        </row>
        <row r="25">
          <cell r="A25">
            <v>9.61</v>
          </cell>
          <cell r="B25">
            <v>28</v>
          </cell>
          <cell r="C25">
            <v>0.0009537037037037044</v>
          </cell>
          <cell r="D25">
            <v>128</v>
          </cell>
          <cell r="E25">
            <v>31.2</v>
          </cell>
          <cell r="F25">
            <v>23</v>
          </cell>
          <cell r="G25">
            <v>396</v>
          </cell>
          <cell r="H25">
            <v>23</v>
          </cell>
          <cell r="J25">
            <v>8.91</v>
          </cell>
          <cell r="K25">
            <v>10</v>
          </cell>
          <cell r="L25">
            <v>0.0014421296296296573</v>
          </cell>
          <cell r="M25">
            <v>109</v>
          </cell>
          <cell r="N25">
            <v>40.9</v>
          </cell>
          <cell r="O25">
            <v>23</v>
          </cell>
          <cell r="P25">
            <v>454</v>
          </cell>
          <cell r="Q25">
            <v>23</v>
          </cell>
        </row>
        <row r="26">
          <cell r="A26">
            <v>9.709999999999999</v>
          </cell>
          <cell r="B26">
            <v>24</v>
          </cell>
          <cell r="C26">
            <v>0.0009571759259259264</v>
          </cell>
          <cell r="D26">
            <v>127</v>
          </cell>
          <cell r="E26">
            <v>31.6</v>
          </cell>
          <cell r="F26">
            <v>24</v>
          </cell>
          <cell r="G26">
            <v>398</v>
          </cell>
          <cell r="H26">
            <v>24</v>
          </cell>
          <cell r="J26">
            <v>9.01</v>
          </cell>
          <cell r="K26">
            <v>8</v>
          </cell>
          <cell r="L26">
            <v>0.0014479166666666974</v>
          </cell>
          <cell r="M26">
            <v>108</v>
          </cell>
          <cell r="N26">
            <v>41.2</v>
          </cell>
          <cell r="O26">
            <v>24</v>
          </cell>
          <cell r="P26">
            <v>457</v>
          </cell>
          <cell r="Q26">
            <v>24</v>
          </cell>
        </row>
        <row r="27">
          <cell r="A27">
            <v>9.81</v>
          </cell>
          <cell r="B27">
            <v>20</v>
          </cell>
          <cell r="C27">
            <v>0.0009606481481481494</v>
          </cell>
          <cell r="D27">
            <v>126</v>
          </cell>
          <cell r="E27">
            <v>32</v>
          </cell>
          <cell r="F27">
            <v>25</v>
          </cell>
          <cell r="G27">
            <v>400</v>
          </cell>
          <cell r="H27">
            <v>25</v>
          </cell>
          <cell r="J27">
            <v>9.11</v>
          </cell>
          <cell r="K27">
            <v>7</v>
          </cell>
          <cell r="L27">
            <v>0.0014537037037037374</v>
          </cell>
          <cell r="M27">
            <v>107</v>
          </cell>
          <cell r="N27">
            <v>41.5</v>
          </cell>
          <cell r="O27">
            <v>25</v>
          </cell>
          <cell r="P27">
            <v>460</v>
          </cell>
          <cell r="Q27">
            <v>25</v>
          </cell>
        </row>
        <row r="28">
          <cell r="A28">
            <v>9.91</v>
          </cell>
          <cell r="B28">
            <v>18</v>
          </cell>
          <cell r="C28">
            <v>0.0009641203703703704</v>
          </cell>
          <cell r="D28">
            <v>125</v>
          </cell>
          <cell r="E28">
            <v>32.3</v>
          </cell>
          <cell r="F28">
            <v>26</v>
          </cell>
          <cell r="G28">
            <v>402</v>
          </cell>
          <cell r="H28">
            <v>26</v>
          </cell>
          <cell r="J28">
            <v>9.209999999999999</v>
          </cell>
          <cell r="K28">
            <v>6</v>
          </cell>
          <cell r="L28">
            <v>0.0014594907407407774</v>
          </cell>
          <cell r="M28">
            <v>106</v>
          </cell>
          <cell r="N28">
            <v>41.8</v>
          </cell>
          <cell r="O28">
            <v>26</v>
          </cell>
          <cell r="P28">
            <v>463</v>
          </cell>
          <cell r="Q28">
            <v>26</v>
          </cell>
        </row>
        <row r="29">
          <cell r="A29">
            <v>10.01</v>
          </cell>
          <cell r="B29">
            <v>16</v>
          </cell>
          <cell r="C29">
            <v>0.0009687499999999999</v>
          </cell>
          <cell r="D29">
            <v>124</v>
          </cell>
          <cell r="E29">
            <v>32.6</v>
          </cell>
          <cell r="F29">
            <v>27</v>
          </cell>
          <cell r="G29">
            <v>404</v>
          </cell>
          <cell r="H29">
            <v>27</v>
          </cell>
          <cell r="J29">
            <v>9.31</v>
          </cell>
          <cell r="K29">
            <v>5</v>
          </cell>
          <cell r="L29">
            <v>0.0014652777777778175</v>
          </cell>
          <cell r="M29">
            <v>105</v>
          </cell>
          <cell r="N29">
            <v>42.1</v>
          </cell>
          <cell r="O29">
            <v>27</v>
          </cell>
          <cell r="P29">
            <v>466</v>
          </cell>
          <cell r="Q29">
            <v>27</v>
          </cell>
        </row>
        <row r="30">
          <cell r="A30">
            <v>10.11</v>
          </cell>
          <cell r="B30">
            <v>14</v>
          </cell>
          <cell r="C30">
            <v>0.0009733796296296295</v>
          </cell>
          <cell r="D30">
            <v>122</v>
          </cell>
          <cell r="E30">
            <v>32.9</v>
          </cell>
          <cell r="F30">
            <v>28</v>
          </cell>
          <cell r="G30">
            <v>406</v>
          </cell>
          <cell r="H30">
            <v>28</v>
          </cell>
          <cell r="J30">
            <v>9.41</v>
          </cell>
          <cell r="K30">
            <v>4</v>
          </cell>
          <cell r="L30">
            <v>0.0014710648148148573</v>
          </cell>
          <cell r="M30">
            <v>104</v>
          </cell>
          <cell r="N30">
            <v>42.4</v>
          </cell>
          <cell r="O30">
            <v>28</v>
          </cell>
          <cell r="P30">
            <v>469</v>
          </cell>
          <cell r="Q30">
            <v>28</v>
          </cell>
        </row>
        <row r="31">
          <cell r="A31">
            <v>10.209999999999999</v>
          </cell>
          <cell r="B31">
            <v>12</v>
          </cell>
          <cell r="C31">
            <v>0.0009791666666666666</v>
          </cell>
          <cell r="D31">
            <v>120</v>
          </cell>
          <cell r="E31">
            <v>33.2</v>
          </cell>
          <cell r="F31">
            <v>29</v>
          </cell>
          <cell r="G31">
            <v>408</v>
          </cell>
          <cell r="H31">
            <v>29</v>
          </cell>
          <cell r="J31">
            <v>9.51</v>
          </cell>
          <cell r="K31">
            <v>3</v>
          </cell>
          <cell r="L31">
            <v>0.0014768518518518973</v>
          </cell>
          <cell r="M31">
            <v>103</v>
          </cell>
          <cell r="N31">
            <v>42.7</v>
          </cell>
          <cell r="O31">
            <v>29</v>
          </cell>
          <cell r="P31">
            <v>472</v>
          </cell>
          <cell r="Q31">
            <v>29</v>
          </cell>
        </row>
        <row r="32">
          <cell r="A32">
            <v>10.31</v>
          </cell>
          <cell r="B32">
            <v>10</v>
          </cell>
          <cell r="C32">
            <v>0.0009849537037037038</v>
          </cell>
          <cell r="D32">
            <v>118</v>
          </cell>
          <cell r="E32">
            <v>33.5</v>
          </cell>
          <cell r="F32">
            <v>30</v>
          </cell>
          <cell r="G32">
            <v>410</v>
          </cell>
          <cell r="H32">
            <v>30</v>
          </cell>
          <cell r="J32">
            <v>9.61</v>
          </cell>
          <cell r="K32">
            <v>2</v>
          </cell>
          <cell r="L32">
            <v>0.0014826388888889374</v>
          </cell>
          <cell r="M32">
            <v>102</v>
          </cell>
          <cell r="N32">
            <v>43</v>
          </cell>
          <cell r="O32">
            <v>30</v>
          </cell>
          <cell r="P32">
            <v>475</v>
          </cell>
          <cell r="Q32">
            <v>30</v>
          </cell>
        </row>
        <row r="33">
          <cell r="A33">
            <v>10.41</v>
          </cell>
          <cell r="B33">
            <v>8</v>
          </cell>
          <cell r="C33">
            <v>0.0009907407407407415</v>
          </cell>
          <cell r="D33">
            <v>116</v>
          </cell>
          <cell r="E33">
            <v>33.9</v>
          </cell>
          <cell r="F33">
            <v>31</v>
          </cell>
          <cell r="G33">
            <v>411</v>
          </cell>
          <cell r="H33">
            <v>31</v>
          </cell>
          <cell r="J33">
            <v>9.81</v>
          </cell>
          <cell r="K33">
            <v>1</v>
          </cell>
          <cell r="L33">
            <v>0.0014884259259259774</v>
          </cell>
          <cell r="M33">
            <v>101</v>
          </cell>
          <cell r="N33">
            <v>43.2</v>
          </cell>
          <cell r="O33">
            <v>31</v>
          </cell>
          <cell r="P33">
            <v>478</v>
          </cell>
          <cell r="Q33">
            <v>31</v>
          </cell>
        </row>
        <row r="34">
          <cell r="A34">
            <v>10.51</v>
          </cell>
          <cell r="B34">
            <v>6</v>
          </cell>
          <cell r="C34">
            <v>0.0009965277777777785</v>
          </cell>
          <cell r="D34">
            <v>114</v>
          </cell>
          <cell r="E34">
            <v>34.2</v>
          </cell>
          <cell r="F34">
            <v>32</v>
          </cell>
          <cell r="G34">
            <v>412</v>
          </cell>
          <cell r="H34">
            <v>32</v>
          </cell>
          <cell r="J34">
            <v>10.01</v>
          </cell>
          <cell r="K34">
            <v>0</v>
          </cell>
          <cell r="L34">
            <v>0.0014942129629630175</v>
          </cell>
          <cell r="M34">
            <v>100</v>
          </cell>
          <cell r="N34">
            <v>43.5</v>
          </cell>
          <cell r="O34">
            <v>32</v>
          </cell>
          <cell r="P34">
            <v>481</v>
          </cell>
          <cell r="Q34">
            <v>32</v>
          </cell>
        </row>
        <row r="35">
          <cell r="A35">
            <v>10.709999999999999</v>
          </cell>
          <cell r="B35">
            <v>4</v>
          </cell>
          <cell r="C35">
            <v>0.0010023148148148174</v>
          </cell>
          <cell r="D35">
            <v>112</v>
          </cell>
          <cell r="E35">
            <v>34.5</v>
          </cell>
          <cell r="F35">
            <v>33</v>
          </cell>
          <cell r="G35">
            <v>413</v>
          </cell>
          <cell r="H35">
            <v>33</v>
          </cell>
          <cell r="L35">
            <v>0.0015000000000000575</v>
          </cell>
          <cell r="M35">
            <v>99</v>
          </cell>
          <cell r="N35">
            <v>43.7</v>
          </cell>
          <cell r="O35">
            <v>33</v>
          </cell>
          <cell r="P35">
            <v>484</v>
          </cell>
          <cell r="Q35">
            <v>33</v>
          </cell>
        </row>
        <row r="36">
          <cell r="A36">
            <v>10.91</v>
          </cell>
          <cell r="B36">
            <v>2</v>
          </cell>
          <cell r="C36">
            <v>0.0010081018518518575</v>
          </cell>
          <cell r="D36">
            <v>110</v>
          </cell>
          <cell r="E36">
            <v>34.8</v>
          </cell>
          <cell r="F36">
            <v>34</v>
          </cell>
          <cell r="G36">
            <v>414</v>
          </cell>
          <cell r="H36">
            <v>34</v>
          </cell>
          <cell r="L36">
            <v>0.0015057870370370973</v>
          </cell>
          <cell r="M36">
            <v>98</v>
          </cell>
          <cell r="N36">
            <v>43.8</v>
          </cell>
          <cell r="O36">
            <v>34</v>
          </cell>
          <cell r="P36">
            <v>487</v>
          </cell>
          <cell r="Q36">
            <v>34</v>
          </cell>
        </row>
        <row r="37">
          <cell r="A37">
            <v>11.11</v>
          </cell>
          <cell r="B37">
            <v>1</v>
          </cell>
          <cell r="C37">
            <v>0.0010138888888888873</v>
          </cell>
          <cell r="D37">
            <v>109</v>
          </cell>
          <cell r="E37">
            <v>35.1</v>
          </cell>
          <cell r="F37">
            <v>35</v>
          </cell>
          <cell r="G37">
            <v>415</v>
          </cell>
          <cell r="H37">
            <v>35</v>
          </cell>
          <cell r="L37">
            <v>0.0015115740740741374</v>
          </cell>
          <cell r="M37">
            <v>97</v>
          </cell>
          <cell r="N37">
            <v>44</v>
          </cell>
          <cell r="O37">
            <v>35</v>
          </cell>
          <cell r="P37">
            <v>490</v>
          </cell>
          <cell r="Q37">
            <v>35</v>
          </cell>
        </row>
        <row r="38">
          <cell r="A38">
            <v>11.31</v>
          </cell>
          <cell r="B38">
            <v>0</v>
          </cell>
          <cell r="C38">
            <v>0.0010173611111111112</v>
          </cell>
          <cell r="D38">
            <v>108</v>
          </cell>
          <cell r="E38">
            <v>35.4</v>
          </cell>
          <cell r="F38">
            <v>36</v>
          </cell>
          <cell r="G38">
            <v>416</v>
          </cell>
          <cell r="H38">
            <v>36</v>
          </cell>
          <cell r="L38">
            <v>0.0015173611111111774</v>
          </cell>
          <cell r="M38">
            <v>96</v>
          </cell>
          <cell r="N38">
            <v>44.2</v>
          </cell>
          <cell r="O38">
            <v>36</v>
          </cell>
          <cell r="P38">
            <v>492</v>
          </cell>
          <cell r="Q38">
            <v>36</v>
          </cell>
        </row>
        <row r="39">
          <cell r="C39">
            <v>0.0010208333333333332</v>
          </cell>
          <cell r="D39">
            <v>107</v>
          </cell>
          <cell r="E39">
            <v>35.7999999999999</v>
          </cell>
          <cell r="F39">
            <v>37</v>
          </cell>
          <cell r="G39">
            <v>417</v>
          </cell>
          <cell r="H39">
            <v>37</v>
          </cell>
          <cell r="L39">
            <v>0.0015231481481482174</v>
          </cell>
          <cell r="M39">
            <v>95</v>
          </cell>
          <cell r="N39">
            <v>44.4</v>
          </cell>
          <cell r="O39">
            <v>37</v>
          </cell>
          <cell r="P39">
            <v>494</v>
          </cell>
          <cell r="Q39">
            <v>37</v>
          </cell>
        </row>
        <row r="40">
          <cell r="C40">
            <v>0.0010243055555555556</v>
          </cell>
          <cell r="D40">
            <v>106</v>
          </cell>
          <cell r="E40">
            <v>36.0999999999999</v>
          </cell>
          <cell r="F40">
            <v>38</v>
          </cell>
          <cell r="G40">
            <v>418</v>
          </cell>
          <cell r="H40">
            <v>38</v>
          </cell>
          <cell r="L40">
            <v>0.0015289351851852575</v>
          </cell>
          <cell r="M40">
            <v>94</v>
          </cell>
          <cell r="N40">
            <v>44.6</v>
          </cell>
          <cell r="O40">
            <v>38</v>
          </cell>
          <cell r="P40">
            <v>496</v>
          </cell>
          <cell r="Q40">
            <v>38</v>
          </cell>
        </row>
        <row r="41">
          <cell r="C41">
            <v>0.0010300925925925926</v>
          </cell>
          <cell r="D41">
            <v>105</v>
          </cell>
          <cell r="E41">
            <v>36.3999999999999</v>
          </cell>
          <cell r="F41">
            <v>39</v>
          </cell>
          <cell r="G41">
            <v>419</v>
          </cell>
          <cell r="H41">
            <v>39</v>
          </cell>
          <cell r="L41">
            <v>0.0015347222222222975</v>
          </cell>
          <cell r="M41">
            <v>93</v>
          </cell>
          <cell r="N41">
            <v>44.8</v>
          </cell>
          <cell r="O41">
            <v>39</v>
          </cell>
          <cell r="P41">
            <v>498</v>
          </cell>
          <cell r="Q41">
            <v>39</v>
          </cell>
        </row>
        <row r="42">
          <cell r="C42">
            <v>0.0010474537037037037</v>
          </cell>
          <cell r="D42">
            <v>104</v>
          </cell>
          <cell r="E42">
            <v>36.6999999999999</v>
          </cell>
          <cell r="F42">
            <v>40</v>
          </cell>
          <cell r="G42">
            <v>420</v>
          </cell>
          <cell r="H42">
            <v>40</v>
          </cell>
          <cell r="L42">
            <v>0.0015405092592593373</v>
          </cell>
          <cell r="M42">
            <v>92</v>
          </cell>
          <cell r="N42">
            <v>45</v>
          </cell>
          <cell r="O42">
            <v>40</v>
          </cell>
          <cell r="P42">
            <v>500</v>
          </cell>
          <cell r="Q42">
            <v>40</v>
          </cell>
        </row>
        <row r="43">
          <cell r="C43">
            <v>0.0010532407407407409</v>
          </cell>
          <cell r="D43">
            <v>103</v>
          </cell>
          <cell r="E43">
            <v>36.9999999999999</v>
          </cell>
          <cell r="F43">
            <v>41</v>
          </cell>
          <cell r="G43">
            <v>422</v>
          </cell>
          <cell r="H43">
            <v>41</v>
          </cell>
          <cell r="L43">
            <v>0.0015462962962963774</v>
          </cell>
          <cell r="M43">
            <v>91</v>
          </cell>
          <cell r="N43">
            <v>45.3</v>
          </cell>
          <cell r="O43">
            <v>41</v>
          </cell>
          <cell r="P43">
            <v>502</v>
          </cell>
          <cell r="Q43">
            <v>41</v>
          </cell>
        </row>
        <row r="44">
          <cell r="C44">
            <v>0.0010590277777777774</v>
          </cell>
          <cell r="D44">
            <v>102</v>
          </cell>
          <cell r="E44">
            <v>37.2999999999999</v>
          </cell>
          <cell r="F44">
            <v>42</v>
          </cell>
          <cell r="G44">
            <v>424</v>
          </cell>
          <cell r="H44">
            <v>42</v>
          </cell>
          <cell r="L44">
            <v>0.0015520833333334174</v>
          </cell>
          <cell r="M44">
            <v>90</v>
          </cell>
          <cell r="N44">
            <v>45.6</v>
          </cell>
          <cell r="O44">
            <v>42</v>
          </cell>
          <cell r="P44">
            <v>504</v>
          </cell>
          <cell r="Q44">
            <v>42</v>
          </cell>
        </row>
        <row r="45">
          <cell r="C45">
            <v>0.0010648148148148175</v>
          </cell>
          <cell r="D45">
            <v>101</v>
          </cell>
          <cell r="E45">
            <v>37.5999999999999</v>
          </cell>
          <cell r="F45">
            <v>43</v>
          </cell>
          <cell r="G45">
            <v>426</v>
          </cell>
          <cell r="H45">
            <v>43</v>
          </cell>
          <cell r="L45">
            <v>0.0015578703703704574</v>
          </cell>
          <cell r="M45">
            <v>89</v>
          </cell>
          <cell r="N45">
            <v>45.9</v>
          </cell>
          <cell r="O45">
            <v>43</v>
          </cell>
          <cell r="P45">
            <v>506</v>
          </cell>
          <cell r="Q45">
            <v>43</v>
          </cell>
        </row>
        <row r="46">
          <cell r="C46">
            <v>0.0010706018518518573</v>
          </cell>
          <cell r="D46">
            <v>100</v>
          </cell>
          <cell r="E46">
            <v>37.8999999999999</v>
          </cell>
          <cell r="F46">
            <v>44</v>
          </cell>
          <cell r="G46">
            <v>428</v>
          </cell>
          <cell r="H46">
            <v>44</v>
          </cell>
          <cell r="L46">
            <v>0.0015636574074074975</v>
          </cell>
          <cell r="M46">
            <v>88</v>
          </cell>
          <cell r="N46">
            <v>46.2</v>
          </cell>
          <cell r="O46">
            <v>44</v>
          </cell>
          <cell r="P46">
            <v>508</v>
          </cell>
          <cell r="Q46">
            <v>44</v>
          </cell>
        </row>
        <row r="47">
          <cell r="C47">
            <v>0.0010763888888888874</v>
          </cell>
          <cell r="D47">
            <v>99</v>
          </cell>
          <cell r="E47">
            <v>38.1999999999999</v>
          </cell>
          <cell r="F47">
            <v>45</v>
          </cell>
          <cell r="G47">
            <v>430</v>
          </cell>
          <cell r="H47">
            <v>45</v>
          </cell>
          <cell r="L47">
            <v>0.0015694444444445373</v>
          </cell>
          <cell r="M47">
            <v>87</v>
          </cell>
          <cell r="N47">
            <v>46.5</v>
          </cell>
          <cell r="O47">
            <v>45</v>
          </cell>
          <cell r="P47">
            <v>509</v>
          </cell>
          <cell r="Q47">
            <v>45</v>
          </cell>
        </row>
        <row r="48">
          <cell r="C48">
            <v>0.0010810185185185185</v>
          </cell>
          <cell r="D48">
            <v>98</v>
          </cell>
          <cell r="E48">
            <v>38.4999999999999</v>
          </cell>
          <cell r="F48">
            <v>46</v>
          </cell>
          <cell r="G48">
            <v>432</v>
          </cell>
          <cell r="H48">
            <v>46</v>
          </cell>
          <cell r="L48">
            <v>0.0015752314814815773</v>
          </cell>
          <cell r="M48">
            <v>86</v>
          </cell>
          <cell r="N48">
            <v>46.8</v>
          </cell>
          <cell r="O48">
            <v>46</v>
          </cell>
          <cell r="P48">
            <v>510</v>
          </cell>
          <cell r="Q48">
            <v>46</v>
          </cell>
        </row>
        <row r="49">
          <cell r="C49">
            <v>0.0010868055555555555</v>
          </cell>
          <cell r="D49">
            <v>97</v>
          </cell>
          <cell r="E49">
            <v>38.7999999999999</v>
          </cell>
          <cell r="F49">
            <v>47</v>
          </cell>
          <cell r="G49">
            <v>434</v>
          </cell>
          <cell r="H49">
            <v>47</v>
          </cell>
          <cell r="L49">
            <v>0.0015810185185186174</v>
          </cell>
          <cell r="M49">
            <v>85</v>
          </cell>
          <cell r="N49">
            <v>47.1</v>
          </cell>
          <cell r="O49">
            <v>47</v>
          </cell>
          <cell r="P49">
            <v>511</v>
          </cell>
          <cell r="Q49">
            <v>47</v>
          </cell>
        </row>
        <row r="50">
          <cell r="C50">
            <v>0.0010925925925925927</v>
          </cell>
          <cell r="D50">
            <v>96</v>
          </cell>
          <cell r="E50">
            <v>39.0999999999999</v>
          </cell>
          <cell r="F50">
            <v>48</v>
          </cell>
          <cell r="G50">
            <v>436</v>
          </cell>
          <cell r="H50">
            <v>48</v>
          </cell>
          <cell r="L50">
            <v>0.0015868055555556574</v>
          </cell>
          <cell r="M50">
            <v>84</v>
          </cell>
          <cell r="N50">
            <v>47.4</v>
          </cell>
          <cell r="O50">
            <v>48</v>
          </cell>
          <cell r="P50">
            <v>512</v>
          </cell>
          <cell r="Q50">
            <v>48</v>
          </cell>
        </row>
        <row r="51">
          <cell r="C51">
            <v>0.0010983796296296297</v>
          </cell>
          <cell r="D51">
            <v>95</v>
          </cell>
          <cell r="E51">
            <v>39.3999999999999</v>
          </cell>
          <cell r="F51">
            <v>49</v>
          </cell>
          <cell r="G51">
            <v>438</v>
          </cell>
          <cell r="H51">
            <v>49</v>
          </cell>
          <cell r="L51">
            <v>0.0015925925925926974</v>
          </cell>
          <cell r="M51">
            <v>83</v>
          </cell>
          <cell r="N51">
            <v>47.7</v>
          </cell>
          <cell r="O51">
            <v>49</v>
          </cell>
          <cell r="P51">
            <v>513</v>
          </cell>
          <cell r="Q51">
            <v>49</v>
          </cell>
        </row>
        <row r="52">
          <cell r="C52">
            <v>0.0011030092592592593</v>
          </cell>
          <cell r="D52">
            <v>94</v>
          </cell>
          <cell r="E52">
            <v>39.6999999999999</v>
          </cell>
          <cell r="F52">
            <v>50</v>
          </cell>
          <cell r="G52">
            <v>440</v>
          </cell>
          <cell r="H52">
            <v>50</v>
          </cell>
          <cell r="L52">
            <v>0.0015983796296297375</v>
          </cell>
          <cell r="M52">
            <v>82</v>
          </cell>
          <cell r="N52">
            <v>48</v>
          </cell>
          <cell r="O52">
            <v>50</v>
          </cell>
          <cell r="P52">
            <v>514</v>
          </cell>
          <cell r="Q52">
            <v>50</v>
          </cell>
        </row>
        <row r="53">
          <cell r="C53">
            <v>0.0011064814814814815</v>
          </cell>
          <cell r="D53">
            <v>93</v>
          </cell>
          <cell r="E53">
            <v>39.9999999999999</v>
          </cell>
          <cell r="F53">
            <v>51</v>
          </cell>
          <cell r="G53">
            <v>442</v>
          </cell>
          <cell r="H53">
            <v>51</v>
          </cell>
          <cell r="L53">
            <v>0.0016041666666667773</v>
          </cell>
          <cell r="M53">
            <v>81</v>
          </cell>
          <cell r="N53">
            <v>48.2</v>
          </cell>
          <cell r="O53">
            <v>51</v>
          </cell>
          <cell r="P53">
            <v>515</v>
          </cell>
          <cell r="Q53">
            <v>51</v>
          </cell>
        </row>
        <row r="54">
          <cell r="C54">
            <v>0.0011122685185185185</v>
          </cell>
          <cell r="D54">
            <v>92</v>
          </cell>
          <cell r="E54">
            <v>40.2999999999999</v>
          </cell>
          <cell r="F54">
            <v>52</v>
          </cell>
          <cell r="G54">
            <v>443</v>
          </cell>
          <cell r="H54">
            <v>52</v>
          </cell>
          <cell r="L54">
            <v>0.0016099537037038173</v>
          </cell>
          <cell r="M54">
            <v>80</v>
          </cell>
          <cell r="N54">
            <v>48.4</v>
          </cell>
          <cell r="O54">
            <v>52</v>
          </cell>
          <cell r="P54">
            <v>516</v>
          </cell>
          <cell r="Q54">
            <v>52</v>
          </cell>
        </row>
        <row r="55">
          <cell r="C55">
            <v>0.0011180555555555575</v>
          </cell>
          <cell r="D55">
            <v>91</v>
          </cell>
          <cell r="E55">
            <v>40.5999999999999</v>
          </cell>
          <cell r="F55">
            <v>53</v>
          </cell>
          <cell r="G55">
            <v>444</v>
          </cell>
          <cell r="H55">
            <v>53</v>
          </cell>
          <cell r="L55">
            <v>0.0016157407407408574</v>
          </cell>
          <cell r="M55">
            <v>79</v>
          </cell>
          <cell r="N55">
            <v>48.6</v>
          </cell>
          <cell r="O55">
            <v>53</v>
          </cell>
          <cell r="P55">
            <v>517</v>
          </cell>
          <cell r="Q55">
            <v>53</v>
          </cell>
        </row>
        <row r="56">
          <cell r="C56">
            <v>0.0011238425925925975</v>
          </cell>
          <cell r="D56">
            <v>90</v>
          </cell>
          <cell r="E56">
            <v>40.8999999999999</v>
          </cell>
          <cell r="F56">
            <v>54</v>
          </cell>
          <cell r="G56">
            <v>445</v>
          </cell>
          <cell r="H56">
            <v>54</v>
          </cell>
          <cell r="L56">
            <v>0.0016215277777778974</v>
          </cell>
          <cell r="M56">
            <v>78</v>
          </cell>
          <cell r="N56">
            <v>48.8</v>
          </cell>
          <cell r="O56">
            <v>54</v>
          </cell>
          <cell r="P56">
            <v>518</v>
          </cell>
          <cell r="Q56">
            <v>54</v>
          </cell>
        </row>
        <row r="57">
          <cell r="C57">
            <v>0.0011261574074074075</v>
          </cell>
          <cell r="D57">
            <v>89</v>
          </cell>
          <cell r="E57">
            <v>41.1999999999999</v>
          </cell>
          <cell r="F57">
            <v>55</v>
          </cell>
          <cell r="G57">
            <v>446</v>
          </cell>
          <cell r="H57">
            <v>55</v>
          </cell>
          <cell r="L57">
            <v>0.0016261574074074073</v>
          </cell>
          <cell r="M57">
            <v>77</v>
          </cell>
          <cell r="N57">
            <v>49</v>
          </cell>
          <cell r="O57">
            <v>55</v>
          </cell>
          <cell r="P57">
            <v>519</v>
          </cell>
          <cell r="Q57">
            <v>55</v>
          </cell>
        </row>
        <row r="58">
          <cell r="C58">
            <v>0.0011284722222222221</v>
          </cell>
          <cell r="D58">
            <v>88</v>
          </cell>
          <cell r="E58">
            <v>41.4999999999999</v>
          </cell>
          <cell r="F58">
            <v>56</v>
          </cell>
          <cell r="G58">
            <v>447</v>
          </cell>
          <cell r="H58">
            <v>56</v>
          </cell>
          <cell r="L58">
            <v>0.001630787037037037</v>
          </cell>
          <cell r="M58">
            <v>76</v>
          </cell>
          <cell r="N58">
            <v>49.2</v>
          </cell>
          <cell r="O58">
            <v>56</v>
          </cell>
          <cell r="P58">
            <v>520</v>
          </cell>
          <cell r="Q58">
            <v>56</v>
          </cell>
        </row>
        <row r="59">
          <cell r="C59">
            <v>0.0011307870370370374</v>
          </cell>
          <cell r="D59">
            <v>87</v>
          </cell>
          <cell r="E59">
            <v>41.7999999999999</v>
          </cell>
          <cell r="F59">
            <v>57</v>
          </cell>
          <cell r="G59">
            <v>448</v>
          </cell>
          <cell r="H59">
            <v>57</v>
          </cell>
          <cell r="L59">
            <v>0.001635416666666667</v>
          </cell>
          <cell r="M59">
            <v>75</v>
          </cell>
          <cell r="N59">
            <v>49.4</v>
          </cell>
          <cell r="O59">
            <v>57</v>
          </cell>
          <cell r="P59">
            <v>521</v>
          </cell>
          <cell r="Q59">
            <v>57</v>
          </cell>
        </row>
        <row r="60">
          <cell r="C60">
            <v>0.0011331018518518474</v>
          </cell>
          <cell r="D60">
            <v>86</v>
          </cell>
          <cell r="E60">
            <v>42.0999999999999</v>
          </cell>
          <cell r="F60">
            <v>58</v>
          </cell>
          <cell r="G60">
            <v>449</v>
          </cell>
          <cell r="H60">
            <v>58</v>
          </cell>
          <cell r="L60">
            <v>0.0016400462962962961</v>
          </cell>
          <cell r="M60">
            <v>74</v>
          </cell>
          <cell r="N60">
            <v>49.6</v>
          </cell>
          <cell r="O60">
            <v>58</v>
          </cell>
          <cell r="P60">
            <v>522</v>
          </cell>
          <cell r="Q60">
            <v>58</v>
          </cell>
        </row>
        <row r="61">
          <cell r="C61">
            <v>0.0011354166666666674</v>
          </cell>
          <cell r="D61">
            <v>85</v>
          </cell>
          <cell r="E61">
            <v>42.3999999999999</v>
          </cell>
          <cell r="F61">
            <v>59</v>
          </cell>
          <cell r="G61">
            <v>450</v>
          </cell>
          <cell r="H61">
            <v>59</v>
          </cell>
          <cell r="L61">
            <v>0.0016446759259259257</v>
          </cell>
          <cell r="M61">
            <v>73</v>
          </cell>
          <cell r="N61">
            <v>49.8</v>
          </cell>
          <cell r="O61">
            <v>59</v>
          </cell>
          <cell r="P61">
            <v>523</v>
          </cell>
          <cell r="Q61">
            <v>59</v>
          </cell>
        </row>
        <row r="62">
          <cell r="C62">
            <v>0.0011377314814814774</v>
          </cell>
          <cell r="D62">
            <v>84</v>
          </cell>
          <cell r="E62">
            <v>42.6999999999999</v>
          </cell>
          <cell r="F62">
            <v>60</v>
          </cell>
          <cell r="G62">
            <v>451</v>
          </cell>
          <cell r="H62">
            <v>60</v>
          </cell>
          <cell r="L62">
            <v>0.0016493055555555553</v>
          </cell>
          <cell r="M62">
            <v>72</v>
          </cell>
          <cell r="N62">
            <v>50</v>
          </cell>
          <cell r="O62">
            <v>60</v>
          </cell>
          <cell r="P62">
            <v>524</v>
          </cell>
          <cell r="Q62">
            <v>60</v>
          </cell>
        </row>
        <row r="63">
          <cell r="C63">
            <v>0.0011400462962962974</v>
          </cell>
          <cell r="D63">
            <v>83</v>
          </cell>
          <cell r="E63">
            <v>42.9999999999999</v>
          </cell>
          <cell r="F63">
            <v>61</v>
          </cell>
          <cell r="G63">
            <v>452</v>
          </cell>
          <cell r="H63">
            <v>61</v>
          </cell>
          <cell r="L63">
            <v>0.001653935185185185</v>
          </cell>
          <cell r="M63">
            <v>71</v>
          </cell>
          <cell r="N63">
            <v>50.5</v>
          </cell>
          <cell r="O63">
            <v>61</v>
          </cell>
          <cell r="P63">
            <v>526</v>
          </cell>
          <cell r="Q63">
            <v>61</v>
          </cell>
        </row>
        <row r="64">
          <cell r="C64">
            <v>0.0011423611111111075</v>
          </cell>
          <cell r="D64">
            <v>82</v>
          </cell>
          <cell r="E64">
            <v>43.2999999999999</v>
          </cell>
          <cell r="F64">
            <v>62</v>
          </cell>
          <cell r="G64">
            <v>453</v>
          </cell>
          <cell r="H64">
            <v>62</v>
          </cell>
          <cell r="L64">
            <v>0.0016585648148139773</v>
          </cell>
          <cell r="M64">
            <v>70</v>
          </cell>
          <cell r="N64">
            <v>51</v>
          </cell>
          <cell r="O64">
            <v>62</v>
          </cell>
          <cell r="P64">
            <v>528</v>
          </cell>
          <cell r="Q64">
            <v>62</v>
          </cell>
        </row>
        <row r="65">
          <cell r="C65">
            <v>0.0011446759259259275</v>
          </cell>
          <cell r="D65">
            <v>81</v>
          </cell>
          <cell r="E65">
            <v>43.5999999999999</v>
          </cell>
          <cell r="F65">
            <v>63</v>
          </cell>
          <cell r="G65">
            <v>454</v>
          </cell>
          <cell r="H65">
            <v>63</v>
          </cell>
          <cell r="L65">
            <v>0.0016631944444434874</v>
          </cell>
          <cell r="M65">
            <v>69</v>
          </cell>
          <cell r="N65">
            <v>51.5</v>
          </cell>
          <cell r="O65">
            <v>63</v>
          </cell>
          <cell r="P65">
            <v>530</v>
          </cell>
          <cell r="Q65">
            <v>63</v>
          </cell>
        </row>
        <row r="66">
          <cell r="C66">
            <v>0.0011469907407407375</v>
          </cell>
          <cell r="D66">
            <v>80</v>
          </cell>
          <cell r="E66">
            <v>43.8999999999999</v>
          </cell>
          <cell r="F66">
            <v>64</v>
          </cell>
          <cell r="G66">
            <v>455</v>
          </cell>
          <cell r="H66">
            <v>64</v>
          </cell>
          <cell r="L66">
            <v>0.0016678240740729973</v>
          </cell>
          <cell r="M66">
            <v>68</v>
          </cell>
          <cell r="N66">
            <v>52</v>
          </cell>
          <cell r="O66">
            <v>64</v>
          </cell>
          <cell r="P66">
            <v>532</v>
          </cell>
          <cell r="Q66">
            <v>64</v>
          </cell>
        </row>
        <row r="67">
          <cell r="C67">
            <v>0.0011493055555555575</v>
          </cell>
          <cell r="D67">
            <v>79</v>
          </cell>
          <cell r="E67">
            <v>44.1999999999999</v>
          </cell>
          <cell r="F67">
            <v>65</v>
          </cell>
          <cell r="G67">
            <v>456</v>
          </cell>
          <cell r="H67">
            <v>65</v>
          </cell>
          <cell r="L67">
            <v>0.0016724537037025075</v>
          </cell>
          <cell r="M67">
            <v>67</v>
          </cell>
          <cell r="N67">
            <v>52.5</v>
          </cell>
          <cell r="O67">
            <v>65</v>
          </cell>
          <cell r="P67">
            <v>534</v>
          </cell>
          <cell r="Q67">
            <v>65</v>
          </cell>
        </row>
        <row r="68">
          <cell r="C68">
            <v>0.0011516203703703673</v>
          </cell>
          <cell r="D68">
            <v>78</v>
          </cell>
          <cell r="E68">
            <v>44.4999999999999</v>
          </cell>
          <cell r="F68">
            <v>66</v>
          </cell>
          <cell r="G68">
            <v>457</v>
          </cell>
          <cell r="H68">
            <v>66</v>
          </cell>
          <cell r="L68">
            <v>0.0016770833333320174</v>
          </cell>
          <cell r="M68">
            <v>66</v>
          </cell>
          <cell r="N68">
            <v>53</v>
          </cell>
          <cell r="O68">
            <v>66</v>
          </cell>
          <cell r="P68">
            <v>536</v>
          </cell>
          <cell r="Q68">
            <v>66</v>
          </cell>
        </row>
        <row r="69">
          <cell r="C69">
            <v>0.0011539351851851873</v>
          </cell>
          <cell r="D69">
            <v>77</v>
          </cell>
          <cell r="E69">
            <v>44.7999999999999</v>
          </cell>
          <cell r="F69">
            <v>67</v>
          </cell>
          <cell r="G69">
            <v>458</v>
          </cell>
          <cell r="H69">
            <v>67</v>
          </cell>
          <cell r="L69">
            <v>0.0016817129629615275</v>
          </cell>
          <cell r="M69">
            <v>65</v>
          </cell>
          <cell r="N69">
            <v>53.5</v>
          </cell>
          <cell r="O69">
            <v>67</v>
          </cell>
          <cell r="P69">
            <v>538</v>
          </cell>
          <cell r="Q69">
            <v>67</v>
          </cell>
        </row>
        <row r="70">
          <cell r="C70">
            <v>0.0011562499999999973</v>
          </cell>
          <cell r="D70">
            <v>76</v>
          </cell>
          <cell r="E70">
            <v>45.1</v>
          </cell>
          <cell r="F70">
            <v>68</v>
          </cell>
          <cell r="G70">
            <v>459</v>
          </cell>
          <cell r="H70">
            <v>68</v>
          </cell>
          <cell r="L70">
            <v>0.0016863425925910374</v>
          </cell>
          <cell r="M70">
            <v>64</v>
          </cell>
          <cell r="N70">
            <v>54</v>
          </cell>
          <cell r="O70">
            <v>68</v>
          </cell>
          <cell r="P70">
            <v>540</v>
          </cell>
          <cell r="Q70">
            <v>68</v>
          </cell>
        </row>
        <row r="71">
          <cell r="C71">
            <v>0.0011585648148148074</v>
          </cell>
          <cell r="D71">
            <v>75</v>
          </cell>
          <cell r="E71">
            <v>45.4</v>
          </cell>
          <cell r="F71">
            <v>69</v>
          </cell>
          <cell r="G71">
            <v>460</v>
          </cell>
          <cell r="H71">
            <v>69</v>
          </cell>
          <cell r="L71">
            <v>0.0016909722222205473</v>
          </cell>
          <cell r="M71">
            <v>63</v>
          </cell>
          <cell r="N71">
            <v>54.5</v>
          </cell>
          <cell r="O71">
            <v>69</v>
          </cell>
          <cell r="P71">
            <v>542</v>
          </cell>
          <cell r="Q71">
            <v>69</v>
          </cell>
        </row>
        <row r="72">
          <cell r="C72">
            <v>0.0011608796296296174</v>
          </cell>
          <cell r="D72">
            <v>74</v>
          </cell>
          <cell r="E72">
            <v>45.7</v>
          </cell>
          <cell r="F72">
            <v>70</v>
          </cell>
          <cell r="G72">
            <v>461</v>
          </cell>
          <cell r="H72">
            <v>70</v>
          </cell>
          <cell r="L72">
            <v>0.0016967592592592592</v>
          </cell>
          <cell r="M72">
            <v>62</v>
          </cell>
          <cell r="N72">
            <v>55</v>
          </cell>
          <cell r="O72">
            <v>70</v>
          </cell>
          <cell r="P72">
            <v>544</v>
          </cell>
          <cell r="Q72">
            <v>70</v>
          </cell>
        </row>
        <row r="73">
          <cell r="C73">
            <v>0.0011631944444444274</v>
          </cell>
          <cell r="D73">
            <v>73</v>
          </cell>
          <cell r="E73">
            <v>46</v>
          </cell>
          <cell r="F73">
            <v>71</v>
          </cell>
          <cell r="G73">
            <v>462</v>
          </cell>
          <cell r="H73">
            <v>71</v>
          </cell>
          <cell r="L73">
            <v>0.0017025462962962966</v>
          </cell>
          <cell r="M73">
            <v>61</v>
          </cell>
          <cell r="N73">
            <v>55.5</v>
          </cell>
          <cell r="O73">
            <v>71</v>
          </cell>
          <cell r="P73">
            <v>546</v>
          </cell>
          <cell r="Q73">
            <v>71</v>
          </cell>
        </row>
        <row r="74">
          <cell r="C74">
            <v>0.0011655092592592375</v>
          </cell>
          <cell r="D74">
            <v>72</v>
          </cell>
          <cell r="E74">
            <v>46.3</v>
          </cell>
          <cell r="F74">
            <v>72</v>
          </cell>
          <cell r="G74">
            <v>463</v>
          </cell>
          <cell r="H74">
            <v>72</v>
          </cell>
          <cell r="L74">
            <v>0.0017083333333333334</v>
          </cell>
          <cell r="M74">
            <v>60</v>
          </cell>
          <cell r="N74">
            <v>56</v>
          </cell>
          <cell r="O74">
            <v>72</v>
          </cell>
          <cell r="P74">
            <v>548</v>
          </cell>
          <cell r="Q74">
            <v>72</v>
          </cell>
        </row>
        <row r="75">
          <cell r="C75">
            <v>0.0011678240740740475</v>
          </cell>
          <cell r="D75">
            <v>71</v>
          </cell>
          <cell r="E75">
            <v>46.6</v>
          </cell>
          <cell r="F75">
            <v>73</v>
          </cell>
          <cell r="G75">
            <v>464</v>
          </cell>
          <cell r="H75">
            <v>73</v>
          </cell>
          <cell r="L75">
            <v>0.0017141203703703704</v>
          </cell>
          <cell r="M75">
            <v>59</v>
          </cell>
          <cell r="N75">
            <v>56.5</v>
          </cell>
          <cell r="O75">
            <v>73</v>
          </cell>
          <cell r="P75">
            <v>550</v>
          </cell>
          <cell r="Q75">
            <v>73</v>
          </cell>
        </row>
        <row r="76">
          <cell r="C76">
            <v>0.0011701388888888573</v>
          </cell>
          <cell r="D76">
            <v>70</v>
          </cell>
          <cell r="E76">
            <v>46.9</v>
          </cell>
          <cell r="F76">
            <v>74</v>
          </cell>
          <cell r="G76">
            <v>465</v>
          </cell>
          <cell r="H76">
            <v>74</v>
          </cell>
          <cell r="L76">
            <v>0.0017175925925925926</v>
          </cell>
          <cell r="M76">
            <v>58</v>
          </cell>
          <cell r="N76">
            <v>57</v>
          </cell>
          <cell r="O76">
            <v>74</v>
          </cell>
          <cell r="P76">
            <v>552</v>
          </cell>
          <cell r="Q76">
            <v>74</v>
          </cell>
        </row>
        <row r="77">
          <cell r="C77">
            <v>0.0011724537037036673</v>
          </cell>
          <cell r="D77">
            <v>69</v>
          </cell>
          <cell r="E77">
            <v>47.2</v>
          </cell>
          <cell r="F77">
            <v>75</v>
          </cell>
          <cell r="G77">
            <v>466</v>
          </cell>
          <cell r="H77">
            <v>75</v>
          </cell>
          <cell r="L77">
            <v>0.0017210648148148146</v>
          </cell>
          <cell r="M77">
            <v>57</v>
          </cell>
          <cell r="N77">
            <v>57.5</v>
          </cell>
          <cell r="O77">
            <v>75</v>
          </cell>
          <cell r="P77">
            <v>554</v>
          </cell>
          <cell r="Q77">
            <v>75</v>
          </cell>
        </row>
        <row r="78">
          <cell r="C78">
            <v>0.0011747685185184774</v>
          </cell>
          <cell r="D78">
            <v>68</v>
          </cell>
          <cell r="E78">
            <v>47.5</v>
          </cell>
          <cell r="F78">
            <v>76</v>
          </cell>
          <cell r="G78">
            <v>467</v>
          </cell>
          <cell r="H78">
            <v>76</v>
          </cell>
          <cell r="L78">
            <v>0.0017245370370370368</v>
          </cell>
          <cell r="M78">
            <v>56</v>
          </cell>
          <cell r="N78">
            <v>58</v>
          </cell>
          <cell r="O78">
            <v>76</v>
          </cell>
          <cell r="P78">
            <v>556</v>
          </cell>
          <cell r="Q78">
            <v>76</v>
          </cell>
        </row>
        <row r="79">
          <cell r="C79">
            <v>0.0011770833333332874</v>
          </cell>
          <cell r="D79">
            <v>67</v>
          </cell>
          <cell r="E79">
            <v>47.8</v>
          </cell>
          <cell r="F79">
            <v>77</v>
          </cell>
          <cell r="G79">
            <v>468</v>
          </cell>
          <cell r="H79">
            <v>77</v>
          </cell>
          <cell r="L79">
            <v>0.0017280092592592592</v>
          </cell>
          <cell r="M79">
            <v>55</v>
          </cell>
          <cell r="N79">
            <v>58.5</v>
          </cell>
          <cell r="O79">
            <v>77</v>
          </cell>
          <cell r="P79">
            <v>558</v>
          </cell>
          <cell r="Q79">
            <v>77</v>
          </cell>
        </row>
        <row r="80">
          <cell r="C80">
            <v>0.0011793981481480974</v>
          </cell>
          <cell r="D80">
            <v>66</v>
          </cell>
          <cell r="E80">
            <v>48.1</v>
          </cell>
          <cell r="F80">
            <v>78</v>
          </cell>
          <cell r="G80">
            <v>469</v>
          </cell>
          <cell r="H80">
            <v>78</v>
          </cell>
          <cell r="L80">
            <v>0.0017314814814814816</v>
          </cell>
          <cell r="M80">
            <v>54</v>
          </cell>
          <cell r="N80">
            <v>59</v>
          </cell>
          <cell r="O80">
            <v>78</v>
          </cell>
          <cell r="P80">
            <v>560</v>
          </cell>
          <cell r="Q80">
            <v>78</v>
          </cell>
        </row>
        <row r="81">
          <cell r="C81">
            <v>0.0011817129629629075</v>
          </cell>
          <cell r="D81">
            <v>65</v>
          </cell>
          <cell r="E81">
            <v>48.4</v>
          </cell>
          <cell r="F81">
            <v>79</v>
          </cell>
          <cell r="G81">
            <v>470</v>
          </cell>
          <cell r="H81">
            <v>79</v>
          </cell>
          <cell r="L81">
            <v>0.0017349537037037038</v>
          </cell>
          <cell r="M81">
            <v>53</v>
          </cell>
          <cell r="N81">
            <v>59.5</v>
          </cell>
          <cell r="O81">
            <v>79</v>
          </cell>
          <cell r="P81">
            <v>562</v>
          </cell>
          <cell r="Q81">
            <v>79</v>
          </cell>
        </row>
        <row r="82">
          <cell r="C82">
            <v>0.0011840277777777175</v>
          </cell>
          <cell r="D82">
            <v>64</v>
          </cell>
          <cell r="E82">
            <v>48.7</v>
          </cell>
          <cell r="F82">
            <v>80</v>
          </cell>
          <cell r="G82">
            <v>472</v>
          </cell>
          <cell r="H82">
            <v>80</v>
          </cell>
          <cell r="L82">
            <v>0.0017384259259259262</v>
          </cell>
          <cell r="M82">
            <v>51</v>
          </cell>
          <cell r="N82">
            <v>60</v>
          </cell>
          <cell r="O82">
            <v>80</v>
          </cell>
          <cell r="P82">
            <v>564</v>
          </cell>
          <cell r="Q82">
            <v>80</v>
          </cell>
        </row>
        <row r="83">
          <cell r="C83">
            <v>0.0011863425925925273</v>
          </cell>
          <cell r="D83">
            <v>63</v>
          </cell>
          <cell r="E83">
            <v>49.5</v>
          </cell>
          <cell r="F83">
            <v>81</v>
          </cell>
          <cell r="G83">
            <v>474</v>
          </cell>
          <cell r="H83">
            <v>81</v>
          </cell>
          <cell r="L83">
            <v>0.0017453703703703704</v>
          </cell>
          <cell r="M83">
            <v>50</v>
          </cell>
          <cell r="N83">
            <v>60.5</v>
          </cell>
          <cell r="O83">
            <v>81</v>
          </cell>
          <cell r="P83">
            <v>567</v>
          </cell>
          <cell r="Q83">
            <v>81</v>
          </cell>
        </row>
        <row r="84">
          <cell r="C84">
            <v>0.0011886574074073373</v>
          </cell>
          <cell r="D84">
            <v>62</v>
          </cell>
          <cell r="E84">
            <v>50</v>
          </cell>
          <cell r="F84">
            <v>82</v>
          </cell>
          <cell r="G84">
            <v>476</v>
          </cell>
          <cell r="H84">
            <v>82</v>
          </cell>
          <cell r="L84">
            <v>0.0017488425925925926</v>
          </cell>
          <cell r="M84">
            <v>49</v>
          </cell>
          <cell r="N84">
            <v>61</v>
          </cell>
          <cell r="O84">
            <v>82</v>
          </cell>
          <cell r="P84">
            <v>570</v>
          </cell>
          <cell r="Q84">
            <v>82</v>
          </cell>
        </row>
        <row r="85">
          <cell r="C85">
            <v>0.0011909722222221474</v>
          </cell>
          <cell r="D85">
            <v>61</v>
          </cell>
          <cell r="E85">
            <v>51.5</v>
          </cell>
          <cell r="F85">
            <v>83</v>
          </cell>
          <cell r="G85">
            <v>478</v>
          </cell>
          <cell r="H85">
            <v>83</v>
          </cell>
          <cell r="L85">
            <v>0.0017534722222222222</v>
          </cell>
          <cell r="M85">
            <v>48</v>
          </cell>
          <cell r="N85">
            <v>61.5</v>
          </cell>
          <cell r="O85">
            <v>83</v>
          </cell>
          <cell r="P85">
            <v>573</v>
          </cell>
          <cell r="Q85">
            <v>83</v>
          </cell>
        </row>
        <row r="86">
          <cell r="C86">
            <v>0.0011932870370369574</v>
          </cell>
          <cell r="D86">
            <v>60</v>
          </cell>
          <cell r="E86">
            <v>52</v>
          </cell>
          <cell r="F86">
            <v>84</v>
          </cell>
          <cell r="G86">
            <v>480</v>
          </cell>
          <cell r="H86">
            <v>84</v>
          </cell>
          <cell r="L86">
            <v>0.001758101851851852</v>
          </cell>
          <cell r="M86">
            <v>47</v>
          </cell>
          <cell r="N86">
            <v>62</v>
          </cell>
          <cell r="O86">
            <v>84</v>
          </cell>
          <cell r="P86">
            <v>576</v>
          </cell>
          <cell r="Q86">
            <v>84</v>
          </cell>
        </row>
        <row r="87">
          <cell r="C87">
            <v>0.0011956018518517674</v>
          </cell>
          <cell r="D87">
            <v>59</v>
          </cell>
          <cell r="E87">
            <v>52.5</v>
          </cell>
          <cell r="F87">
            <v>85</v>
          </cell>
          <cell r="G87">
            <v>482</v>
          </cell>
          <cell r="H87">
            <v>85</v>
          </cell>
          <cell r="L87">
            <v>0.0017627314814814773</v>
          </cell>
          <cell r="M87">
            <v>46</v>
          </cell>
          <cell r="N87">
            <v>62.5</v>
          </cell>
          <cell r="O87">
            <v>85</v>
          </cell>
          <cell r="P87">
            <v>579</v>
          </cell>
          <cell r="Q87">
            <v>85</v>
          </cell>
        </row>
        <row r="88">
          <cell r="C88">
            <v>0.0011990740740740742</v>
          </cell>
          <cell r="D88">
            <v>58</v>
          </cell>
          <cell r="E88">
            <v>53</v>
          </cell>
          <cell r="F88">
            <v>86</v>
          </cell>
          <cell r="G88">
            <v>484</v>
          </cell>
          <cell r="H88">
            <v>86</v>
          </cell>
          <cell r="L88">
            <v>0.0017673611111111074</v>
          </cell>
          <cell r="M88">
            <v>45</v>
          </cell>
          <cell r="N88">
            <v>63</v>
          </cell>
          <cell r="O88">
            <v>86</v>
          </cell>
          <cell r="P88">
            <v>582</v>
          </cell>
          <cell r="Q88">
            <v>86</v>
          </cell>
        </row>
        <row r="89">
          <cell r="C89">
            <v>0.0012025462962962962</v>
          </cell>
          <cell r="D89">
            <v>57</v>
          </cell>
          <cell r="E89">
            <v>53.5</v>
          </cell>
          <cell r="F89">
            <v>87</v>
          </cell>
          <cell r="G89">
            <v>486</v>
          </cell>
          <cell r="H89">
            <v>87</v>
          </cell>
          <cell r="L89">
            <v>0.0017719907407407374</v>
          </cell>
          <cell r="M89">
            <v>44</v>
          </cell>
          <cell r="N89">
            <v>63.5</v>
          </cell>
          <cell r="O89">
            <v>87</v>
          </cell>
          <cell r="P89">
            <v>585</v>
          </cell>
          <cell r="Q89">
            <v>87</v>
          </cell>
        </row>
        <row r="90">
          <cell r="C90">
            <v>0.0012060185185185173</v>
          </cell>
          <cell r="D90">
            <v>56</v>
          </cell>
          <cell r="E90">
            <v>54</v>
          </cell>
          <cell r="F90">
            <v>88</v>
          </cell>
          <cell r="G90">
            <v>488</v>
          </cell>
          <cell r="H90">
            <v>88</v>
          </cell>
          <cell r="L90">
            <v>0.0017766203703703674</v>
          </cell>
          <cell r="M90">
            <v>43</v>
          </cell>
          <cell r="N90">
            <v>64</v>
          </cell>
          <cell r="O90">
            <v>88</v>
          </cell>
          <cell r="P90">
            <v>588</v>
          </cell>
          <cell r="Q90">
            <v>88</v>
          </cell>
        </row>
        <row r="91">
          <cell r="C91">
            <v>0.0012094907407407373</v>
          </cell>
          <cell r="D91">
            <v>55</v>
          </cell>
          <cell r="E91">
            <v>54.5</v>
          </cell>
          <cell r="F91">
            <v>89</v>
          </cell>
          <cell r="G91">
            <v>490</v>
          </cell>
          <cell r="H91">
            <v>89</v>
          </cell>
          <cell r="L91">
            <v>0.0017812499999999975</v>
          </cell>
          <cell r="M91">
            <v>42</v>
          </cell>
          <cell r="N91">
            <v>64.5</v>
          </cell>
          <cell r="O91">
            <v>89</v>
          </cell>
          <cell r="P91">
            <v>591</v>
          </cell>
          <cell r="Q91">
            <v>89</v>
          </cell>
        </row>
        <row r="92">
          <cell r="C92">
            <v>0.0012129629629629574</v>
          </cell>
          <cell r="D92">
            <v>54</v>
          </cell>
          <cell r="E92">
            <v>55</v>
          </cell>
          <cell r="F92">
            <v>90</v>
          </cell>
          <cell r="G92">
            <v>492</v>
          </cell>
          <cell r="H92">
            <v>90</v>
          </cell>
          <cell r="L92">
            <v>0.0017858796296296275</v>
          </cell>
          <cell r="M92">
            <v>41</v>
          </cell>
          <cell r="N92">
            <v>65</v>
          </cell>
          <cell r="O92">
            <v>90</v>
          </cell>
          <cell r="P92">
            <v>594</v>
          </cell>
          <cell r="Q92">
            <v>90</v>
          </cell>
        </row>
        <row r="93">
          <cell r="C93">
            <v>0.0012164351851851874</v>
          </cell>
          <cell r="D93">
            <v>53</v>
          </cell>
          <cell r="E93">
            <v>55.5</v>
          </cell>
          <cell r="F93">
            <v>91</v>
          </cell>
          <cell r="G93">
            <v>494</v>
          </cell>
          <cell r="H93">
            <v>91</v>
          </cell>
          <cell r="L93">
            <v>0.0017905092592592573</v>
          </cell>
          <cell r="M93">
            <v>40</v>
          </cell>
          <cell r="N93">
            <v>65.5</v>
          </cell>
          <cell r="O93">
            <v>91</v>
          </cell>
          <cell r="P93">
            <v>597</v>
          </cell>
          <cell r="Q93">
            <v>91</v>
          </cell>
        </row>
        <row r="94">
          <cell r="C94">
            <v>0.0012199074074074074</v>
          </cell>
          <cell r="D94">
            <v>52</v>
          </cell>
          <cell r="E94">
            <v>56</v>
          </cell>
          <cell r="F94">
            <v>92</v>
          </cell>
          <cell r="G94">
            <v>496</v>
          </cell>
          <cell r="H94">
            <v>92</v>
          </cell>
          <cell r="L94">
            <v>0.0017951388888888874</v>
          </cell>
          <cell r="M94">
            <v>39</v>
          </cell>
          <cell r="N94">
            <v>66</v>
          </cell>
          <cell r="O94">
            <v>92</v>
          </cell>
          <cell r="P94">
            <v>600</v>
          </cell>
          <cell r="Q94">
            <v>92</v>
          </cell>
        </row>
        <row r="95">
          <cell r="C95">
            <v>0.0012233796296296274</v>
          </cell>
          <cell r="D95">
            <v>51</v>
          </cell>
          <cell r="E95">
            <v>56.5</v>
          </cell>
          <cell r="F95">
            <v>93</v>
          </cell>
          <cell r="G95">
            <v>498</v>
          </cell>
          <cell r="H95">
            <v>93</v>
          </cell>
          <cell r="L95">
            <v>0.0018032407407407409</v>
          </cell>
          <cell r="M95">
            <v>38</v>
          </cell>
          <cell r="N95">
            <v>66.5</v>
          </cell>
          <cell r="O95">
            <v>93</v>
          </cell>
          <cell r="P95">
            <v>603</v>
          </cell>
          <cell r="Q95">
            <v>93</v>
          </cell>
        </row>
        <row r="96">
          <cell r="C96">
            <v>0.0012268518518518475</v>
          </cell>
          <cell r="D96">
            <v>50</v>
          </cell>
          <cell r="E96">
            <v>57</v>
          </cell>
          <cell r="F96">
            <v>94</v>
          </cell>
          <cell r="G96">
            <v>500</v>
          </cell>
          <cell r="H96">
            <v>94</v>
          </cell>
          <cell r="L96">
            <v>0.0018113425925925923</v>
          </cell>
          <cell r="M96">
            <v>37</v>
          </cell>
          <cell r="N96">
            <v>67</v>
          </cell>
          <cell r="O96">
            <v>94</v>
          </cell>
          <cell r="P96">
            <v>606</v>
          </cell>
          <cell r="Q96">
            <v>94</v>
          </cell>
        </row>
        <row r="97">
          <cell r="C97">
            <v>0.0012303240740740675</v>
          </cell>
          <cell r="D97">
            <v>49</v>
          </cell>
          <cell r="E97">
            <v>57.5</v>
          </cell>
          <cell r="F97">
            <v>95</v>
          </cell>
          <cell r="G97">
            <v>502</v>
          </cell>
          <cell r="H97">
            <v>95</v>
          </cell>
          <cell r="L97">
            <v>0.0018194444444444443</v>
          </cell>
          <cell r="M97">
            <v>36</v>
          </cell>
          <cell r="N97">
            <v>67.5</v>
          </cell>
          <cell r="O97">
            <v>95</v>
          </cell>
          <cell r="P97">
            <v>609</v>
          </cell>
          <cell r="Q97">
            <v>95</v>
          </cell>
        </row>
        <row r="98">
          <cell r="C98">
            <v>0.0012337962962962975</v>
          </cell>
          <cell r="D98">
            <v>48</v>
          </cell>
          <cell r="E98">
            <v>58</v>
          </cell>
          <cell r="F98">
            <v>96</v>
          </cell>
          <cell r="G98">
            <v>504</v>
          </cell>
          <cell r="H98">
            <v>96</v>
          </cell>
          <cell r="L98">
            <v>0.001827546296296296</v>
          </cell>
          <cell r="M98">
            <v>35</v>
          </cell>
          <cell r="N98">
            <v>68</v>
          </cell>
          <cell r="O98">
            <v>96</v>
          </cell>
          <cell r="P98">
            <v>612</v>
          </cell>
          <cell r="Q98">
            <v>96</v>
          </cell>
        </row>
        <row r="99">
          <cell r="C99">
            <v>0.0012372685185185173</v>
          </cell>
          <cell r="D99">
            <v>47</v>
          </cell>
          <cell r="E99">
            <v>58.5</v>
          </cell>
          <cell r="F99">
            <v>97</v>
          </cell>
          <cell r="G99">
            <v>506</v>
          </cell>
          <cell r="H99">
            <v>97</v>
          </cell>
          <cell r="L99">
            <v>0.001835648148148148</v>
          </cell>
          <cell r="M99">
            <v>34</v>
          </cell>
          <cell r="N99">
            <v>68.5</v>
          </cell>
          <cell r="O99">
            <v>97</v>
          </cell>
          <cell r="P99">
            <v>615</v>
          </cell>
          <cell r="Q99">
            <v>97</v>
          </cell>
        </row>
        <row r="100">
          <cell r="C100">
            <v>0.0012407407407407374</v>
          </cell>
          <cell r="D100">
            <v>46</v>
          </cell>
          <cell r="E100">
            <v>59</v>
          </cell>
          <cell r="F100">
            <v>98</v>
          </cell>
          <cell r="G100">
            <v>508</v>
          </cell>
          <cell r="H100">
            <v>98</v>
          </cell>
          <cell r="L100">
            <v>0.0018437500000000001</v>
          </cell>
          <cell r="M100">
            <v>33</v>
          </cell>
          <cell r="N100">
            <v>69</v>
          </cell>
          <cell r="O100">
            <v>98</v>
          </cell>
          <cell r="P100">
            <v>618</v>
          </cell>
          <cell r="Q100">
            <v>98</v>
          </cell>
        </row>
        <row r="101">
          <cell r="C101">
            <v>0.0012442129629629574</v>
          </cell>
          <cell r="D101">
            <v>45</v>
          </cell>
          <cell r="E101">
            <v>59.5</v>
          </cell>
          <cell r="F101">
            <v>99</v>
          </cell>
          <cell r="G101">
            <v>510</v>
          </cell>
          <cell r="H101">
            <v>99</v>
          </cell>
          <cell r="L101">
            <v>0.001851851851851852</v>
          </cell>
          <cell r="M101">
            <v>32</v>
          </cell>
          <cell r="N101">
            <v>69.5</v>
          </cell>
          <cell r="O101">
            <v>99</v>
          </cell>
          <cell r="P101">
            <v>621</v>
          </cell>
          <cell r="Q101">
            <v>99</v>
          </cell>
        </row>
        <row r="102">
          <cell r="C102">
            <v>0.0012476851851851774</v>
          </cell>
          <cell r="D102">
            <v>44</v>
          </cell>
          <cell r="E102">
            <v>60</v>
          </cell>
          <cell r="F102">
            <v>100</v>
          </cell>
          <cell r="G102">
            <v>512</v>
          </cell>
          <cell r="H102">
            <v>100</v>
          </cell>
          <cell r="L102">
            <v>0.001853009259259259</v>
          </cell>
          <cell r="M102">
            <v>31</v>
          </cell>
          <cell r="N102">
            <v>70</v>
          </cell>
          <cell r="O102">
            <v>100</v>
          </cell>
          <cell r="P102">
            <v>624</v>
          </cell>
          <cell r="Q102">
            <v>100</v>
          </cell>
        </row>
        <row r="103">
          <cell r="C103">
            <v>0.0012511574074074074</v>
          </cell>
          <cell r="D103">
            <v>43</v>
          </cell>
          <cell r="E103">
            <v>60.5</v>
          </cell>
          <cell r="F103">
            <v>101</v>
          </cell>
          <cell r="G103">
            <v>514</v>
          </cell>
          <cell r="H103">
            <v>101</v>
          </cell>
          <cell r="L103">
            <v>0.001858796296296296</v>
          </cell>
          <cell r="M103">
            <v>30</v>
          </cell>
          <cell r="N103">
            <v>72</v>
          </cell>
          <cell r="O103">
            <v>101</v>
          </cell>
          <cell r="P103">
            <v>627</v>
          </cell>
          <cell r="Q103">
            <v>101</v>
          </cell>
        </row>
        <row r="104">
          <cell r="C104">
            <v>0.0012546296296296275</v>
          </cell>
          <cell r="D104">
            <v>42</v>
          </cell>
          <cell r="E104">
            <v>61</v>
          </cell>
          <cell r="F104">
            <v>102</v>
          </cell>
          <cell r="G104">
            <v>516</v>
          </cell>
          <cell r="H104">
            <v>102</v>
          </cell>
          <cell r="L104">
            <v>0.0018645833333333335</v>
          </cell>
          <cell r="M104">
            <v>29</v>
          </cell>
          <cell r="N104">
            <v>73</v>
          </cell>
          <cell r="O104">
            <v>102</v>
          </cell>
          <cell r="P104">
            <v>630</v>
          </cell>
          <cell r="Q104">
            <v>102</v>
          </cell>
        </row>
        <row r="105">
          <cell r="C105">
            <v>0.0012581018518518518</v>
          </cell>
          <cell r="D105">
            <v>41</v>
          </cell>
          <cell r="E105">
            <v>61.5</v>
          </cell>
          <cell r="F105">
            <v>103</v>
          </cell>
          <cell r="G105">
            <v>518</v>
          </cell>
          <cell r="H105">
            <v>103</v>
          </cell>
          <cell r="L105">
            <v>0.0018738425925925927</v>
          </cell>
          <cell r="M105">
            <v>28</v>
          </cell>
          <cell r="N105">
            <v>74</v>
          </cell>
          <cell r="O105">
            <v>103</v>
          </cell>
          <cell r="P105">
            <v>633</v>
          </cell>
          <cell r="Q105">
            <v>103</v>
          </cell>
        </row>
        <row r="106">
          <cell r="C106">
            <v>0.001261574074074074</v>
          </cell>
          <cell r="D106">
            <v>40</v>
          </cell>
          <cell r="E106">
            <v>62</v>
          </cell>
          <cell r="F106">
            <v>104</v>
          </cell>
          <cell r="G106">
            <v>520</v>
          </cell>
          <cell r="H106">
            <v>104</v>
          </cell>
          <cell r="L106">
            <v>0.001883101851851852</v>
          </cell>
          <cell r="M106">
            <v>27</v>
          </cell>
          <cell r="N106">
            <v>75</v>
          </cell>
          <cell r="O106">
            <v>104</v>
          </cell>
          <cell r="P106">
            <v>636</v>
          </cell>
          <cell r="Q106">
            <v>104</v>
          </cell>
        </row>
        <row r="107">
          <cell r="C107">
            <v>0.0012638888888888888</v>
          </cell>
          <cell r="D107">
            <v>39</v>
          </cell>
          <cell r="E107">
            <v>62.5</v>
          </cell>
          <cell r="F107">
            <v>105</v>
          </cell>
          <cell r="G107">
            <v>522</v>
          </cell>
          <cell r="H107">
            <v>105</v>
          </cell>
          <cell r="L107">
            <v>0.0018923611111111112</v>
          </cell>
          <cell r="M107">
            <v>26</v>
          </cell>
          <cell r="N107">
            <v>76</v>
          </cell>
          <cell r="O107">
            <v>105</v>
          </cell>
          <cell r="P107">
            <v>639</v>
          </cell>
          <cell r="Q107">
            <v>105</v>
          </cell>
        </row>
        <row r="108">
          <cell r="C108">
            <v>0.001267361111111111</v>
          </cell>
          <cell r="D108">
            <v>38</v>
          </cell>
          <cell r="E108">
            <v>63</v>
          </cell>
          <cell r="F108">
            <v>106</v>
          </cell>
          <cell r="G108">
            <v>524</v>
          </cell>
          <cell r="H108">
            <v>106</v>
          </cell>
          <cell r="L108">
            <v>0.0019016203703703706</v>
          </cell>
          <cell r="M108">
            <v>25</v>
          </cell>
          <cell r="N108">
            <v>77</v>
          </cell>
          <cell r="O108">
            <v>106</v>
          </cell>
          <cell r="P108">
            <v>641</v>
          </cell>
          <cell r="Q108">
            <v>106</v>
          </cell>
        </row>
        <row r="109">
          <cell r="C109">
            <v>0.0012708333333333335</v>
          </cell>
          <cell r="D109">
            <v>37</v>
          </cell>
          <cell r="E109">
            <v>63.5</v>
          </cell>
          <cell r="F109">
            <v>107</v>
          </cell>
          <cell r="G109">
            <v>526</v>
          </cell>
          <cell r="H109">
            <v>107</v>
          </cell>
          <cell r="L109">
            <v>0.0019108796296296296</v>
          </cell>
          <cell r="M109">
            <v>24</v>
          </cell>
          <cell r="N109">
            <v>78</v>
          </cell>
          <cell r="O109">
            <v>107</v>
          </cell>
          <cell r="P109">
            <v>644</v>
          </cell>
          <cell r="Q109">
            <v>107</v>
          </cell>
        </row>
        <row r="110">
          <cell r="C110">
            <v>0.0012743055555555574</v>
          </cell>
          <cell r="D110">
            <v>36</v>
          </cell>
          <cell r="E110">
            <v>64</v>
          </cell>
          <cell r="F110">
            <v>108</v>
          </cell>
          <cell r="G110">
            <v>528</v>
          </cell>
          <cell r="H110">
            <v>108</v>
          </cell>
          <cell r="L110">
            <v>0.0019201388888888888</v>
          </cell>
          <cell r="M110">
            <v>23</v>
          </cell>
          <cell r="N110">
            <v>79</v>
          </cell>
          <cell r="O110">
            <v>108</v>
          </cell>
          <cell r="P110">
            <v>647</v>
          </cell>
          <cell r="Q110">
            <v>108</v>
          </cell>
        </row>
        <row r="111">
          <cell r="C111">
            <v>0.0012777777777777774</v>
          </cell>
          <cell r="D111">
            <v>35</v>
          </cell>
          <cell r="E111">
            <v>64.5</v>
          </cell>
          <cell r="F111">
            <v>109</v>
          </cell>
          <cell r="G111">
            <v>530</v>
          </cell>
          <cell r="H111">
            <v>109</v>
          </cell>
          <cell r="L111">
            <v>0.0019293981481481482</v>
          </cell>
          <cell r="M111">
            <v>22</v>
          </cell>
          <cell r="N111">
            <v>80</v>
          </cell>
          <cell r="O111">
            <v>109</v>
          </cell>
          <cell r="P111">
            <v>650</v>
          </cell>
          <cell r="Q111">
            <v>109</v>
          </cell>
        </row>
        <row r="112">
          <cell r="C112">
            <v>0.0012812499999999975</v>
          </cell>
          <cell r="D112">
            <v>34</v>
          </cell>
          <cell r="E112">
            <v>65</v>
          </cell>
          <cell r="F112">
            <v>110</v>
          </cell>
          <cell r="G112">
            <v>532</v>
          </cell>
          <cell r="H112">
            <v>110</v>
          </cell>
          <cell r="L112">
            <v>0.0019386574074074074</v>
          </cell>
          <cell r="M112">
            <v>21</v>
          </cell>
          <cell r="N112">
            <v>81</v>
          </cell>
          <cell r="O112">
            <v>110</v>
          </cell>
          <cell r="P112">
            <v>652</v>
          </cell>
          <cell r="Q112">
            <v>110</v>
          </cell>
        </row>
        <row r="113">
          <cell r="C113">
            <v>0.0012858796296296297</v>
          </cell>
          <cell r="D113">
            <v>33</v>
          </cell>
          <cell r="E113">
            <v>65.5</v>
          </cell>
          <cell r="F113">
            <v>111</v>
          </cell>
          <cell r="G113">
            <v>534</v>
          </cell>
          <cell r="H113">
            <v>111</v>
          </cell>
          <cell r="L113">
            <v>0.0019479166666666666</v>
          </cell>
          <cell r="M113">
            <v>20</v>
          </cell>
          <cell r="N113">
            <v>82</v>
          </cell>
          <cell r="O113">
            <v>111</v>
          </cell>
          <cell r="P113">
            <v>654</v>
          </cell>
          <cell r="Q113">
            <v>111</v>
          </cell>
        </row>
        <row r="114">
          <cell r="C114">
            <v>0.0012905092592592593</v>
          </cell>
          <cell r="D114">
            <v>32</v>
          </cell>
          <cell r="E114">
            <v>66</v>
          </cell>
          <cell r="F114">
            <v>112</v>
          </cell>
          <cell r="G114">
            <v>536</v>
          </cell>
          <cell r="H114">
            <v>112</v>
          </cell>
          <cell r="L114">
            <v>0.001957175925925926</v>
          </cell>
          <cell r="M114">
            <v>19</v>
          </cell>
          <cell r="N114">
            <v>83</v>
          </cell>
          <cell r="O114">
            <v>112</v>
          </cell>
          <cell r="P114">
            <v>656</v>
          </cell>
          <cell r="Q114">
            <v>112</v>
          </cell>
        </row>
        <row r="115">
          <cell r="C115">
            <v>0.0012951388888888873</v>
          </cell>
          <cell r="D115">
            <v>31</v>
          </cell>
          <cell r="E115">
            <v>66.5</v>
          </cell>
          <cell r="F115">
            <v>113</v>
          </cell>
          <cell r="G115">
            <v>538</v>
          </cell>
          <cell r="H115">
            <v>113</v>
          </cell>
          <cell r="L115">
            <v>0.0019687500000000004</v>
          </cell>
          <cell r="M115">
            <v>18</v>
          </cell>
          <cell r="N115">
            <v>84</v>
          </cell>
          <cell r="O115">
            <v>113</v>
          </cell>
          <cell r="P115">
            <v>658</v>
          </cell>
          <cell r="Q115">
            <v>113</v>
          </cell>
        </row>
        <row r="116">
          <cell r="C116">
            <v>0.0012997685185185174</v>
          </cell>
          <cell r="D116">
            <v>30</v>
          </cell>
          <cell r="E116">
            <v>67</v>
          </cell>
          <cell r="F116">
            <v>114</v>
          </cell>
          <cell r="G116">
            <v>540</v>
          </cell>
          <cell r="H116">
            <v>114</v>
          </cell>
          <cell r="L116">
            <v>0.0019803240740740745</v>
          </cell>
          <cell r="M116">
            <v>17</v>
          </cell>
          <cell r="N116">
            <v>85</v>
          </cell>
          <cell r="O116">
            <v>114</v>
          </cell>
          <cell r="P116">
            <v>660</v>
          </cell>
          <cell r="Q116">
            <v>114</v>
          </cell>
        </row>
        <row r="117">
          <cell r="C117">
            <v>0.0013043981481481474</v>
          </cell>
          <cell r="D117">
            <v>29</v>
          </cell>
          <cell r="E117">
            <v>67.5</v>
          </cell>
          <cell r="F117">
            <v>115</v>
          </cell>
          <cell r="G117">
            <v>542</v>
          </cell>
          <cell r="H117">
            <v>115</v>
          </cell>
          <cell r="L117">
            <v>0.0019918981481481476</v>
          </cell>
          <cell r="M117">
            <v>16</v>
          </cell>
          <cell r="N117">
            <v>86</v>
          </cell>
          <cell r="O117">
            <v>115</v>
          </cell>
          <cell r="P117">
            <v>662</v>
          </cell>
          <cell r="Q117">
            <v>115</v>
          </cell>
        </row>
        <row r="118">
          <cell r="C118">
            <v>0.0013090277777777774</v>
          </cell>
          <cell r="D118">
            <v>28</v>
          </cell>
          <cell r="E118">
            <v>68</v>
          </cell>
          <cell r="F118">
            <v>116</v>
          </cell>
          <cell r="G118">
            <v>544</v>
          </cell>
          <cell r="H118">
            <v>116</v>
          </cell>
          <cell r="L118">
            <v>0.0020034722222222177</v>
          </cell>
          <cell r="M118">
            <v>15</v>
          </cell>
          <cell r="N118">
            <v>87</v>
          </cell>
          <cell r="O118">
            <v>116</v>
          </cell>
          <cell r="P118">
            <v>664</v>
          </cell>
          <cell r="Q118">
            <v>116</v>
          </cell>
        </row>
        <row r="119">
          <cell r="C119">
            <v>0.0013136574074074075</v>
          </cell>
          <cell r="D119">
            <v>27</v>
          </cell>
          <cell r="E119">
            <v>68.5</v>
          </cell>
          <cell r="F119">
            <v>117</v>
          </cell>
          <cell r="G119">
            <v>546</v>
          </cell>
          <cell r="H119">
            <v>117</v>
          </cell>
          <cell r="L119">
            <v>0.0020150462962962978</v>
          </cell>
          <cell r="M119">
            <v>14</v>
          </cell>
          <cell r="N119">
            <v>88</v>
          </cell>
          <cell r="O119">
            <v>117</v>
          </cell>
          <cell r="P119">
            <v>666</v>
          </cell>
          <cell r="Q119">
            <v>117</v>
          </cell>
        </row>
        <row r="120">
          <cell r="C120">
            <v>0.0013182870370370373</v>
          </cell>
          <cell r="D120">
            <v>26</v>
          </cell>
          <cell r="E120">
            <v>69</v>
          </cell>
          <cell r="F120">
            <v>118</v>
          </cell>
          <cell r="G120">
            <v>548</v>
          </cell>
          <cell r="H120">
            <v>118</v>
          </cell>
          <cell r="L120">
            <v>0.0020266203703703674</v>
          </cell>
          <cell r="M120">
            <v>13</v>
          </cell>
          <cell r="N120">
            <v>89</v>
          </cell>
          <cell r="O120">
            <v>118</v>
          </cell>
          <cell r="P120">
            <v>668</v>
          </cell>
          <cell r="Q120">
            <v>118</v>
          </cell>
        </row>
        <row r="121">
          <cell r="C121">
            <v>0.0013229166666666673</v>
          </cell>
          <cell r="D121">
            <v>25</v>
          </cell>
          <cell r="E121">
            <v>69.5</v>
          </cell>
          <cell r="F121">
            <v>119</v>
          </cell>
          <cell r="G121">
            <v>550</v>
          </cell>
          <cell r="H121">
            <v>119</v>
          </cell>
          <cell r="L121">
            <v>0.0020381944444444475</v>
          </cell>
          <cell r="M121">
            <v>12</v>
          </cell>
          <cell r="N121">
            <v>90</v>
          </cell>
          <cell r="O121">
            <v>119</v>
          </cell>
          <cell r="P121">
            <v>670</v>
          </cell>
          <cell r="Q121">
            <v>119</v>
          </cell>
        </row>
        <row r="122">
          <cell r="C122">
            <v>0.0013275462962962974</v>
          </cell>
          <cell r="D122">
            <v>24</v>
          </cell>
          <cell r="E122">
            <v>70</v>
          </cell>
          <cell r="F122">
            <v>120</v>
          </cell>
          <cell r="G122">
            <v>552</v>
          </cell>
          <cell r="H122">
            <v>120</v>
          </cell>
          <cell r="L122">
            <v>0.0020497685185185176</v>
          </cell>
          <cell r="M122">
            <v>11</v>
          </cell>
          <cell r="N122">
            <v>91</v>
          </cell>
          <cell r="O122">
            <v>120</v>
          </cell>
          <cell r="P122">
            <v>672</v>
          </cell>
          <cell r="Q122">
            <v>120</v>
          </cell>
        </row>
        <row r="123">
          <cell r="C123">
            <v>0.0013321759259259274</v>
          </cell>
          <cell r="D123">
            <v>23</v>
          </cell>
          <cell r="E123">
            <v>70.5</v>
          </cell>
          <cell r="F123">
            <v>121</v>
          </cell>
          <cell r="G123">
            <v>554</v>
          </cell>
          <cell r="H123">
            <v>121</v>
          </cell>
          <cell r="L123">
            <v>0.0020613425925925877</v>
          </cell>
          <cell r="M123">
            <v>10</v>
          </cell>
          <cell r="N123">
            <v>92</v>
          </cell>
          <cell r="O123">
            <v>121</v>
          </cell>
          <cell r="P123">
            <v>674</v>
          </cell>
          <cell r="Q123">
            <v>121</v>
          </cell>
        </row>
        <row r="124">
          <cell r="C124">
            <v>0.0013368055555555574</v>
          </cell>
          <cell r="D124">
            <v>22</v>
          </cell>
          <cell r="E124">
            <v>71</v>
          </cell>
          <cell r="F124">
            <v>122</v>
          </cell>
          <cell r="G124">
            <v>556</v>
          </cell>
          <cell r="H124">
            <v>122</v>
          </cell>
          <cell r="L124">
            <v>0.002072916666666668</v>
          </cell>
          <cell r="M124">
            <v>9</v>
          </cell>
          <cell r="N124">
            <v>93</v>
          </cell>
          <cell r="O124">
            <v>122</v>
          </cell>
          <cell r="P124">
            <v>676</v>
          </cell>
          <cell r="Q124">
            <v>122</v>
          </cell>
        </row>
        <row r="125">
          <cell r="C125">
            <v>0.0013414351851851875</v>
          </cell>
          <cell r="D125">
            <v>21</v>
          </cell>
          <cell r="E125">
            <v>71.5</v>
          </cell>
          <cell r="F125">
            <v>123</v>
          </cell>
          <cell r="G125">
            <v>558</v>
          </cell>
          <cell r="H125">
            <v>123</v>
          </cell>
          <cell r="L125">
            <v>0.0020844907407407375</v>
          </cell>
          <cell r="M125">
            <v>8</v>
          </cell>
          <cell r="N125">
            <v>94</v>
          </cell>
          <cell r="O125">
            <v>123</v>
          </cell>
          <cell r="P125">
            <v>678</v>
          </cell>
          <cell r="Q125">
            <v>123</v>
          </cell>
        </row>
        <row r="126">
          <cell r="C126">
            <v>0.0013460648148148173</v>
          </cell>
          <cell r="D126">
            <v>20</v>
          </cell>
          <cell r="E126">
            <v>72</v>
          </cell>
          <cell r="F126">
            <v>124</v>
          </cell>
          <cell r="G126">
            <v>560</v>
          </cell>
          <cell r="H126">
            <v>124</v>
          </cell>
          <cell r="L126">
            <v>0.002107638888888889</v>
          </cell>
          <cell r="M126">
            <v>7</v>
          </cell>
          <cell r="N126">
            <v>95</v>
          </cell>
          <cell r="O126">
            <v>124</v>
          </cell>
          <cell r="P126">
            <v>680</v>
          </cell>
          <cell r="Q126">
            <v>124</v>
          </cell>
        </row>
        <row r="127">
          <cell r="C127">
            <v>0.0013506944444444473</v>
          </cell>
          <cell r="D127">
            <v>19</v>
          </cell>
          <cell r="E127">
            <v>72.5</v>
          </cell>
          <cell r="F127">
            <v>125</v>
          </cell>
          <cell r="G127">
            <v>562</v>
          </cell>
          <cell r="H127">
            <v>125</v>
          </cell>
          <cell r="L127">
            <v>0.002130787037037038</v>
          </cell>
          <cell r="M127">
            <v>6</v>
          </cell>
          <cell r="N127">
            <v>96</v>
          </cell>
          <cell r="O127">
            <v>125</v>
          </cell>
          <cell r="P127">
            <v>682</v>
          </cell>
          <cell r="Q127">
            <v>125</v>
          </cell>
        </row>
        <row r="128">
          <cell r="C128">
            <v>0.0013553240740740774</v>
          </cell>
          <cell r="D128">
            <v>18</v>
          </cell>
          <cell r="E128">
            <v>73</v>
          </cell>
          <cell r="F128">
            <v>126</v>
          </cell>
          <cell r="G128">
            <v>564</v>
          </cell>
          <cell r="H128">
            <v>126</v>
          </cell>
          <cell r="L128">
            <v>0.0021539351851851875</v>
          </cell>
          <cell r="M128">
            <v>5</v>
          </cell>
          <cell r="N128">
            <v>97</v>
          </cell>
          <cell r="O128">
            <v>126</v>
          </cell>
          <cell r="P128">
            <v>684</v>
          </cell>
          <cell r="Q128">
            <v>126</v>
          </cell>
        </row>
        <row r="129">
          <cell r="C129">
            <v>0.0013611111111111111</v>
          </cell>
          <cell r="D129">
            <v>17</v>
          </cell>
          <cell r="E129">
            <v>73.5</v>
          </cell>
          <cell r="F129">
            <v>127</v>
          </cell>
          <cell r="G129">
            <v>566</v>
          </cell>
          <cell r="H129">
            <v>127</v>
          </cell>
          <cell r="L129">
            <v>0.0021770833333333477</v>
          </cell>
          <cell r="M129">
            <v>4</v>
          </cell>
          <cell r="N129">
            <v>98</v>
          </cell>
          <cell r="O129">
            <v>127</v>
          </cell>
          <cell r="P129">
            <v>686</v>
          </cell>
          <cell r="Q129">
            <v>127</v>
          </cell>
        </row>
        <row r="130">
          <cell r="C130">
            <v>0.0013668981481481475</v>
          </cell>
          <cell r="D130">
            <v>16</v>
          </cell>
          <cell r="E130">
            <v>74</v>
          </cell>
          <cell r="F130">
            <v>128</v>
          </cell>
          <cell r="G130">
            <v>568</v>
          </cell>
          <cell r="H130">
            <v>128</v>
          </cell>
          <cell r="L130">
            <v>0.0022002314814814974</v>
          </cell>
          <cell r="M130">
            <v>3</v>
          </cell>
          <cell r="N130">
            <v>99</v>
          </cell>
          <cell r="O130">
            <v>128</v>
          </cell>
          <cell r="P130">
            <v>688</v>
          </cell>
          <cell r="Q130">
            <v>128</v>
          </cell>
        </row>
        <row r="131">
          <cell r="C131">
            <v>0.0013726851851851773</v>
          </cell>
          <cell r="D131">
            <v>15</v>
          </cell>
          <cell r="E131">
            <v>74.5</v>
          </cell>
          <cell r="F131">
            <v>129</v>
          </cell>
          <cell r="G131">
            <v>570</v>
          </cell>
          <cell r="H131">
            <v>129</v>
          </cell>
          <cell r="L131">
            <v>0.0022233796296296476</v>
          </cell>
          <cell r="M131">
            <v>2</v>
          </cell>
          <cell r="N131">
            <v>100</v>
          </cell>
          <cell r="O131">
            <v>129</v>
          </cell>
          <cell r="P131">
            <v>690</v>
          </cell>
          <cell r="Q131">
            <v>129</v>
          </cell>
        </row>
        <row r="132">
          <cell r="C132">
            <v>0.0013784722222222074</v>
          </cell>
          <cell r="D132">
            <v>14</v>
          </cell>
          <cell r="E132">
            <v>75</v>
          </cell>
          <cell r="F132">
            <v>130</v>
          </cell>
          <cell r="G132">
            <v>572</v>
          </cell>
          <cell r="H132">
            <v>130</v>
          </cell>
          <cell r="L132">
            <v>0.002246527777777798</v>
          </cell>
          <cell r="M132">
            <v>1</v>
          </cell>
          <cell r="N132">
            <v>100.5</v>
          </cell>
          <cell r="O132">
            <v>130</v>
          </cell>
          <cell r="P132">
            <v>692</v>
          </cell>
          <cell r="Q132">
            <v>130</v>
          </cell>
        </row>
        <row r="133">
          <cell r="C133">
            <v>0.0013842592592592474</v>
          </cell>
          <cell r="D133">
            <v>13</v>
          </cell>
          <cell r="E133">
            <v>75.5</v>
          </cell>
          <cell r="F133">
            <v>131</v>
          </cell>
          <cell r="G133">
            <v>574</v>
          </cell>
          <cell r="H133">
            <v>131</v>
          </cell>
          <cell r="L133">
            <v>0.002269675925925926</v>
          </cell>
          <cell r="M133">
            <v>0</v>
          </cell>
          <cell r="N133">
            <v>101</v>
          </cell>
          <cell r="O133">
            <v>131</v>
          </cell>
          <cell r="P133">
            <v>694</v>
          </cell>
          <cell r="Q133">
            <v>131</v>
          </cell>
        </row>
        <row r="134">
          <cell r="C134">
            <v>0.0013900462962962775</v>
          </cell>
          <cell r="D134">
            <v>12</v>
          </cell>
          <cell r="E134">
            <v>76</v>
          </cell>
          <cell r="F134">
            <v>132</v>
          </cell>
          <cell r="G134">
            <v>576</v>
          </cell>
          <cell r="H134">
            <v>132</v>
          </cell>
          <cell r="N134">
            <v>101.5</v>
          </cell>
          <cell r="O134">
            <v>132</v>
          </cell>
          <cell r="P134">
            <v>696</v>
          </cell>
          <cell r="Q134">
            <v>132</v>
          </cell>
        </row>
        <row r="135">
          <cell r="C135">
            <v>0.0013969907407407405</v>
          </cell>
          <cell r="D135">
            <v>11</v>
          </cell>
          <cell r="E135">
            <v>76.5</v>
          </cell>
          <cell r="F135">
            <v>133</v>
          </cell>
          <cell r="G135">
            <v>578</v>
          </cell>
          <cell r="H135">
            <v>133</v>
          </cell>
          <cell r="N135">
            <v>102</v>
          </cell>
          <cell r="O135">
            <v>133</v>
          </cell>
          <cell r="P135">
            <v>698</v>
          </cell>
          <cell r="Q135">
            <v>133</v>
          </cell>
        </row>
        <row r="136">
          <cell r="C136">
            <v>0.0014039351851851851</v>
          </cell>
          <cell r="D136">
            <v>10</v>
          </cell>
          <cell r="E136">
            <v>77</v>
          </cell>
          <cell r="F136">
            <v>134</v>
          </cell>
          <cell r="G136">
            <v>580</v>
          </cell>
          <cell r="H136">
            <v>134</v>
          </cell>
          <cell r="N136">
            <v>102.5</v>
          </cell>
          <cell r="O136">
            <v>134</v>
          </cell>
          <cell r="P136">
            <v>700</v>
          </cell>
          <cell r="Q136">
            <v>134</v>
          </cell>
        </row>
        <row r="137">
          <cell r="C137">
            <v>0.0014108796296296274</v>
          </cell>
          <cell r="D137">
            <v>9</v>
          </cell>
          <cell r="E137">
            <v>77.5</v>
          </cell>
          <cell r="F137">
            <v>135</v>
          </cell>
          <cell r="G137">
            <v>582</v>
          </cell>
          <cell r="H137">
            <v>135</v>
          </cell>
          <cell r="N137">
            <v>103</v>
          </cell>
          <cell r="O137">
            <v>135</v>
          </cell>
          <cell r="P137">
            <v>702</v>
          </cell>
          <cell r="Q137">
            <v>135</v>
          </cell>
        </row>
        <row r="138">
          <cell r="C138">
            <v>0.0014178240740740774</v>
          </cell>
          <cell r="D138">
            <v>8</v>
          </cell>
          <cell r="E138">
            <v>78</v>
          </cell>
          <cell r="F138">
            <v>136</v>
          </cell>
          <cell r="G138">
            <v>584</v>
          </cell>
          <cell r="H138">
            <v>136</v>
          </cell>
          <cell r="N138">
            <v>103.5</v>
          </cell>
          <cell r="O138">
            <v>136</v>
          </cell>
          <cell r="P138">
            <v>704</v>
          </cell>
          <cell r="Q138">
            <v>136</v>
          </cell>
        </row>
        <row r="139">
          <cell r="C139">
            <v>0.0014247685185185175</v>
          </cell>
          <cell r="D139">
            <v>7</v>
          </cell>
          <cell r="E139">
            <v>78.5</v>
          </cell>
          <cell r="F139">
            <v>137</v>
          </cell>
          <cell r="G139">
            <v>586</v>
          </cell>
          <cell r="H139">
            <v>137</v>
          </cell>
          <cell r="N139">
            <v>104</v>
          </cell>
          <cell r="O139">
            <v>137</v>
          </cell>
          <cell r="P139">
            <v>706</v>
          </cell>
          <cell r="Q139">
            <v>137</v>
          </cell>
        </row>
        <row r="140">
          <cell r="C140">
            <v>0.0014363425925925928</v>
          </cell>
          <cell r="D140">
            <v>6</v>
          </cell>
          <cell r="E140">
            <v>79</v>
          </cell>
          <cell r="F140">
            <v>138</v>
          </cell>
          <cell r="G140">
            <v>588</v>
          </cell>
          <cell r="H140">
            <v>138</v>
          </cell>
          <cell r="N140">
            <v>104.5</v>
          </cell>
          <cell r="O140">
            <v>138</v>
          </cell>
          <cell r="P140">
            <v>708</v>
          </cell>
          <cell r="Q140">
            <v>138</v>
          </cell>
        </row>
        <row r="141">
          <cell r="C141">
            <v>0.0014479166666666668</v>
          </cell>
          <cell r="D141">
            <v>5</v>
          </cell>
          <cell r="E141">
            <v>79.5</v>
          </cell>
          <cell r="F141">
            <v>139</v>
          </cell>
          <cell r="G141">
            <v>589</v>
          </cell>
          <cell r="H141">
            <v>139</v>
          </cell>
          <cell r="N141">
            <v>105</v>
          </cell>
          <cell r="O141">
            <v>139</v>
          </cell>
          <cell r="P141">
            <v>709</v>
          </cell>
          <cell r="Q141">
            <v>139</v>
          </cell>
        </row>
        <row r="142">
          <cell r="C142">
            <v>0.0014594907407407373</v>
          </cell>
          <cell r="D142">
            <v>4</v>
          </cell>
          <cell r="E142">
            <v>80</v>
          </cell>
          <cell r="F142">
            <v>140</v>
          </cell>
          <cell r="G142">
            <v>590</v>
          </cell>
          <cell r="H142">
            <v>140</v>
          </cell>
          <cell r="N142">
            <v>105.5</v>
          </cell>
          <cell r="O142">
            <v>140</v>
          </cell>
          <cell r="P142">
            <v>710</v>
          </cell>
          <cell r="Q142">
            <v>140</v>
          </cell>
        </row>
        <row r="143">
          <cell r="C143">
            <v>0.0014710648148148174</v>
          </cell>
          <cell r="D143">
            <v>3</v>
          </cell>
          <cell r="E143">
            <v>81.5</v>
          </cell>
          <cell r="F143">
            <v>141</v>
          </cell>
          <cell r="G143">
            <v>591</v>
          </cell>
          <cell r="H143">
            <v>141</v>
          </cell>
          <cell r="N143">
            <v>106</v>
          </cell>
          <cell r="O143">
            <v>141</v>
          </cell>
          <cell r="P143">
            <v>711</v>
          </cell>
          <cell r="Q143">
            <v>141</v>
          </cell>
        </row>
        <row r="144">
          <cell r="C144">
            <v>0.0014826388888888875</v>
          </cell>
          <cell r="D144">
            <v>2</v>
          </cell>
          <cell r="E144">
            <v>82</v>
          </cell>
          <cell r="F144">
            <v>142</v>
          </cell>
          <cell r="G144">
            <v>592</v>
          </cell>
          <cell r="H144">
            <v>142</v>
          </cell>
          <cell r="N144">
            <v>106.5</v>
          </cell>
          <cell r="O144">
            <v>142</v>
          </cell>
          <cell r="P144">
            <v>712</v>
          </cell>
          <cell r="Q144">
            <v>142</v>
          </cell>
        </row>
        <row r="145">
          <cell r="C145">
            <v>0.0014942129629629674</v>
          </cell>
          <cell r="D145">
            <v>1</v>
          </cell>
          <cell r="E145">
            <v>82.5</v>
          </cell>
          <cell r="F145">
            <v>143</v>
          </cell>
          <cell r="G145">
            <v>593</v>
          </cell>
          <cell r="H145">
            <v>143</v>
          </cell>
          <cell r="N145">
            <v>107</v>
          </cell>
          <cell r="O145">
            <v>143</v>
          </cell>
          <cell r="P145">
            <v>713</v>
          </cell>
          <cell r="Q145">
            <v>143</v>
          </cell>
        </row>
        <row r="146">
          <cell r="C146">
            <v>0.0015057870370370368</v>
          </cell>
          <cell r="D146">
            <v>0</v>
          </cell>
          <cell r="E146">
            <v>83</v>
          </cell>
          <cell r="F146">
            <v>144</v>
          </cell>
          <cell r="G146">
            <v>594</v>
          </cell>
          <cell r="H146">
            <v>144</v>
          </cell>
          <cell r="N146">
            <v>107.5</v>
          </cell>
          <cell r="O146">
            <v>144</v>
          </cell>
          <cell r="P146">
            <v>714</v>
          </cell>
          <cell r="Q146">
            <v>144</v>
          </cell>
        </row>
        <row r="147">
          <cell r="E147">
            <v>83.4</v>
          </cell>
          <cell r="F147">
            <v>145</v>
          </cell>
          <cell r="G147">
            <v>595</v>
          </cell>
          <cell r="H147">
            <v>145</v>
          </cell>
          <cell r="N147">
            <v>108</v>
          </cell>
          <cell r="O147">
            <v>145</v>
          </cell>
          <cell r="P147">
            <v>715</v>
          </cell>
          <cell r="Q147">
            <v>145</v>
          </cell>
        </row>
        <row r="148">
          <cell r="E148">
            <v>83.7</v>
          </cell>
          <cell r="F148">
            <v>146</v>
          </cell>
          <cell r="G148">
            <v>596</v>
          </cell>
          <cell r="H148">
            <v>146</v>
          </cell>
          <cell r="N148">
            <v>108.5</v>
          </cell>
          <cell r="O148">
            <v>146</v>
          </cell>
          <cell r="P148">
            <v>716</v>
          </cell>
          <cell r="Q148">
            <v>146</v>
          </cell>
        </row>
        <row r="149">
          <cell r="E149">
            <v>84.1</v>
          </cell>
          <cell r="F149">
            <v>147</v>
          </cell>
          <cell r="G149">
            <v>597</v>
          </cell>
          <cell r="H149">
            <v>147</v>
          </cell>
          <cell r="N149">
            <v>109</v>
          </cell>
          <cell r="O149">
            <v>147</v>
          </cell>
          <cell r="P149">
            <v>717</v>
          </cell>
          <cell r="Q149">
            <v>147</v>
          </cell>
        </row>
        <row r="150">
          <cell r="E150">
            <v>84.4</v>
          </cell>
          <cell r="F150">
            <v>148</v>
          </cell>
          <cell r="G150">
            <v>598</v>
          </cell>
          <cell r="H150">
            <v>148</v>
          </cell>
          <cell r="N150">
            <v>109.5</v>
          </cell>
          <cell r="O150">
            <v>148</v>
          </cell>
          <cell r="P150">
            <v>718</v>
          </cell>
          <cell r="Q150">
            <v>148</v>
          </cell>
        </row>
        <row r="151">
          <cell r="E151">
            <v>84.7</v>
          </cell>
          <cell r="F151">
            <v>149</v>
          </cell>
          <cell r="G151">
            <v>599</v>
          </cell>
          <cell r="H151">
            <v>149</v>
          </cell>
          <cell r="N151">
            <v>110</v>
          </cell>
          <cell r="O151">
            <v>149</v>
          </cell>
          <cell r="P151">
            <v>719</v>
          </cell>
          <cell r="Q151">
            <v>149</v>
          </cell>
        </row>
        <row r="152">
          <cell r="E152">
            <v>85</v>
          </cell>
          <cell r="F152">
            <v>150</v>
          </cell>
          <cell r="G152">
            <v>600</v>
          </cell>
          <cell r="H152">
            <v>150</v>
          </cell>
          <cell r="N152">
            <v>110.5</v>
          </cell>
          <cell r="O152">
            <v>150</v>
          </cell>
          <cell r="P152">
            <v>720</v>
          </cell>
          <cell r="Q152">
            <v>150</v>
          </cell>
        </row>
        <row r="153">
          <cell r="E153">
            <v>200</v>
          </cell>
          <cell r="F153">
            <v>150</v>
          </cell>
          <cell r="G153">
            <v>1000</v>
          </cell>
          <cell r="H153">
            <v>150</v>
          </cell>
          <cell r="N153">
            <v>200</v>
          </cell>
          <cell r="O153">
            <v>150</v>
          </cell>
          <cell r="P153">
            <v>1000</v>
          </cell>
          <cell r="Q153">
            <v>150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лавный"/>
      <sheetName val="Эстафета м"/>
      <sheetName val="Эстафета ж"/>
      <sheetName val="60м М"/>
      <sheetName val="60м ж"/>
      <sheetName val="60м cб М"/>
      <sheetName val="60м сб ж"/>
      <sheetName val="200м м"/>
      <sheetName val="200м ж"/>
      <sheetName val="400м М"/>
      <sheetName val="400м ж"/>
      <sheetName val="800м М"/>
      <sheetName val="800м ж"/>
      <sheetName val="1500м М"/>
      <sheetName val="1500м ж"/>
      <sheetName val="3000М"/>
      <sheetName val="3000ж"/>
      <sheetName val="2000М пр"/>
      <sheetName val="2000ж пр"/>
      <sheetName val="5сх  м"/>
      <sheetName val="5схж"/>
      <sheetName val="3сх  м"/>
      <sheetName val="3сх ж"/>
      <sheetName val="3-ой М"/>
      <sheetName val="3-ой ж"/>
      <sheetName val="Шестиборье. Юноши"/>
      <sheetName val="Пятиборье. Девушки"/>
      <sheetName val="длина М"/>
      <sheetName val="длина ж"/>
      <sheetName val="Ядро М"/>
      <sheetName val="Ядро ж"/>
      <sheetName val="Высота м"/>
      <sheetName val="Высота ж"/>
      <sheetName val="Шест м"/>
      <sheetName val="Шест ж"/>
      <sheetName val="командные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аглавный"/>
      <sheetName val="Эстафета м"/>
      <sheetName val="Эстафета ж"/>
      <sheetName val="60м М"/>
      <sheetName val="60м ж"/>
      <sheetName val="60м cб М"/>
      <sheetName val="60м сб ж"/>
      <sheetName val="200м м"/>
      <sheetName val="200м ж"/>
      <sheetName val="400м М"/>
      <sheetName val="400м ж"/>
      <sheetName val="1000м М"/>
      <sheetName val="1000м ж"/>
      <sheetName val="1500м М"/>
      <sheetName val="1500м ж"/>
      <sheetName val="3000М"/>
      <sheetName val="3000ж"/>
      <sheetName val="3сх М"/>
      <sheetName val="3сх ж"/>
      <sheetName val="5сх М"/>
      <sheetName val="5сх ж"/>
      <sheetName val="3-ой М"/>
      <sheetName val="3-ой ж"/>
      <sheetName val="длина М"/>
      <sheetName val="длина ж"/>
      <sheetName val="Ядро М"/>
      <sheetName val="Ядро ж"/>
      <sheetName val="Высота м"/>
      <sheetName val="Высота ж"/>
      <sheetName val="Шест м"/>
      <sheetName val="Шест ж"/>
      <sheetName val="командные"/>
    </sheetNames>
    <sheetDataSet>
      <sheetData sheetId="3">
        <row r="3">
          <cell r="N3">
            <v>0</v>
          </cell>
          <cell r="O3" t="str">
            <v/>
          </cell>
        </row>
        <row r="5">
          <cell r="N5">
            <v>6.51</v>
          </cell>
        </row>
        <row r="6">
          <cell r="N6">
            <v>6.61</v>
          </cell>
          <cell r="O6" t="str">
            <v>МСМК</v>
          </cell>
        </row>
        <row r="7">
          <cell r="N7">
            <v>6.71</v>
          </cell>
          <cell r="O7" t="str">
            <v>МС </v>
          </cell>
        </row>
        <row r="8">
          <cell r="N8">
            <v>6.85</v>
          </cell>
          <cell r="O8" t="str">
            <v>КМС</v>
          </cell>
        </row>
        <row r="9">
          <cell r="N9">
            <v>7.05</v>
          </cell>
          <cell r="O9">
            <v>1</v>
          </cell>
        </row>
        <row r="10">
          <cell r="N10">
            <v>7.35</v>
          </cell>
          <cell r="O10">
            <v>2</v>
          </cell>
        </row>
        <row r="11">
          <cell r="N11">
            <v>7.65</v>
          </cell>
          <cell r="O11">
            <v>3</v>
          </cell>
        </row>
        <row r="12">
          <cell r="N12">
            <v>8.05</v>
          </cell>
          <cell r="O12" t="str">
            <v>1юн</v>
          </cell>
        </row>
        <row r="13">
          <cell r="N13">
            <v>8.45</v>
          </cell>
          <cell r="O13" t="str">
            <v>2юн</v>
          </cell>
        </row>
        <row r="14">
          <cell r="N14">
            <v>8.95</v>
          </cell>
          <cell r="O14" t="str">
            <v>3юн</v>
          </cell>
        </row>
        <row r="15">
          <cell r="N15">
            <v>9.55</v>
          </cell>
          <cell r="O15" t="str">
            <v>б/р</v>
          </cell>
        </row>
      </sheetData>
      <sheetData sheetId="4">
        <row r="3">
          <cell r="N3">
            <v>0</v>
          </cell>
          <cell r="O3" t="str">
            <v/>
          </cell>
        </row>
        <row r="4">
          <cell r="O4" t="str">
            <v>Рек. РБ</v>
          </cell>
        </row>
        <row r="5">
          <cell r="N5">
            <v>6.95</v>
          </cell>
          <cell r="O5" t="str">
            <v>Рек. РБ</v>
          </cell>
        </row>
        <row r="6">
          <cell r="N6">
            <v>7.04</v>
          </cell>
          <cell r="O6" t="str">
            <v>МСМК</v>
          </cell>
        </row>
        <row r="7">
          <cell r="N7">
            <v>7.25</v>
          </cell>
          <cell r="O7" t="str">
            <v>МС </v>
          </cell>
        </row>
        <row r="8">
          <cell r="N8">
            <v>7.45</v>
          </cell>
          <cell r="O8" t="str">
            <v>КМС</v>
          </cell>
        </row>
        <row r="9">
          <cell r="N9">
            <v>7.85</v>
          </cell>
          <cell r="O9">
            <v>1</v>
          </cell>
        </row>
        <row r="10">
          <cell r="N10">
            <v>8.25</v>
          </cell>
          <cell r="O10">
            <v>2</v>
          </cell>
        </row>
        <row r="11">
          <cell r="N11">
            <v>8.65</v>
          </cell>
          <cell r="O11">
            <v>3</v>
          </cell>
        </row>
        <row r="12">
          <cell r="N12">
            <v>9.15</v>
          </cell>
          <cell r="O12" t="str">
            <v>1юн</v>
          </cell>
        </row>
        <row r="13">
          <cell r="N13">
            <v>9.65</v>
          </cell>
          <cell r="O13" t="str">
            <v>2юн</v>
          </cell>
        </row>
        <row r="14">
          <cell r="N14">
            <v>10.15</v>
          </cell>
          <cell r="O14" t="str">
            <v>3юн</v>
          </cell>
        </row>
      </sheetData>
      <sheetData sheetId="7">
        <row r="3">
          <cell r="N3">
            <v>0</v>
          </cell>
          <cell r="O3" t="str">
            <v/>
          </cell>
        </row>
        <row r="4">
          <cell r="N4">
            <v>20</v>
          </cell>
          <cell r="O4" t="str">
            <v>МСМК Рек.РБ</v>
          </cell>
        </row>
        <row r="5">
          <cell r="N5">
            <v>20.9</v>
          </cell>
          <cell r="O5" t="str">
            <v>МСМК Рек.РБ</v>
          </cell>
        </row>
        <row r="6">
          <cell r="N6">
            <v>21.2</v>
          </cell>
          <cell r="O6" t="str">
            <v>МС Рек. РБ</v>
          </cell>
        </row>
        <row r="7">
          <cell r="N7">
            <v>21.26</v>
          </cell>
          <cell r="O7" t="str">
            <v>МС </v>
          </cell>
        </row>
        <row r="8">
          <cell r="N8">
            <v>21.95</v>
          </cell>
          <cell r="O8" t="str">
            <v>КМС</v>
          </cell>
        </row>
        <row r="9">
          <cell r="N9">
            <v>22.75</v>
          </cell>
          <cell r="O9">
            <v>1</v>
          </cell>
        </row>
        <row r="10">
          <cell r="N10">
            <v>23.75</v>
          </cell>
          <cell r="O10">
            <v>2</v>
          </cell>
        </row>
        <row r="11">
          <cell r="N11">
            <v>24.95</v>
          </cell>
          <cell r="O11">
            <v>3</v>
          </cell>
        </row>
        <row r="12">
          <cell r="N12">
            <v>26.75</v>
          </cell>
          <cell r="O12" t="str">
            <v>1юн</v>
          </cell>
        </row>
        <row r="13">
          <cell r="N13">
            <v>28.75</v>
          </cell>
          <cell r="O13" t="str">
            <v>2юн</v>
          </cell>
        </row>
        <row r="14">
          <cell r="N14">
            <v>31.15</v>
          </cell>
          <cell r="O14" t="str">
            <v>3юн</v>
          </cell>
        </row>
        <row r="15">
          <cell r="N15">
            <v>34.55</v>
          </cell>
          <cell r="O15" t="str">
            <v>б/р</v>
          </cell>
        </row>
      </sheetData>
      <sheetData sheetId="8">
        <row r="3">
          <cell r="N3">
            <v>0</v>
          </cell>
          <cell r="O3" t="str">
            <v/>
          </cell>
        </row>
        <row r="4">
          <cell r="O4" t="str">
            <v>Рек. РБ</v>
          </cell>
        </row>
        <row r="5">
          <cell r="N5">
            <v>21.09</v>
          </cell>
          <cell r="O5" t="str">
            <v>Рек. РБ</v>
          </cell>
        </row>
        <row r="6">
          <cell r="N6">
            <v>22.92</v>
          </cell>
          <cell r="O6" t="str">
            <v>МСМК</v>
          </cell>
        </row>
        <row r="7">
          <cell r="N7">
            <v>23.45</v>
          </cell>
          <cell r="O7" t="str">
            <v>МС </v>
          </cell>
        </row>
        <row r="8">
          <cell r="N8">
            <v>24.75</v>
          </cell>
          <cell r="O8" t="str">
            <v>КМС</v>
          </cell>
        </row>
        <row r="9">
          <cell r="N9">
            <v>26.05</v>
          </cell>
          <cell r="O9">
            <v>1</v>
          </cell>
        </row>
        <row r="10">
          <cell r="N10">
            <v>27.45</v>
          </cell>
          <cell r="O10">
            <v>2</v>
          </cell>
        </row>
        <row r="11">
          <cell r="N11">
            <v>29.25</v>
          </cell>
          <cell r="O11">
            <v>3</v>
          </cell>
        </row>
        <row r="12">
          <cell r="N12">
            <v>31.65</v>
          </cell>
          <cell r="O12" t="str">
            <v>1юн</v>
          </cell>
        </row>
        <row r="13">
          <cell r="N13">
            <v>33.74</v>
          </cell>
          <cell r="O13" t="str">
            <v>2юн</v>
          </cell>
        </row>
        <row r="14">
          <cell r="N14">
            <v>35.64</v>
          </cell>
          <cell r="O14" t="str">
            <v>3юн</v>
          </cell>
        </row>
        <row r="15">
          <cell r="N15">
            <v>37.25</v>
          </cell>
          <cell r="O15" t="str">
            <v>б/р</v>
          </cell>
        </row>
      </sheetData>
      <sheetData sheetId="9">
        <row r="3">
          <cell r="M3">
            <v>0</v>
          </cell>
          <cell r="N3" t="str">
            <v/>
          </cell>
        </row>
        <row r="4">
          <cell r="M4">
            <v>45.12</v>
          </cell>
          <cell r="N4" t="str">
            <v>Рек. РБ</v>
          </cell>
        </row>
        <row r="5">
          <cell r="M5">
            <v>46.19</v>
          </cell>
          <cell r="N5" t="str">
            <v>Рек. РБ</v>
          </cell>
        </row>
        <row r="6">
          <cell r="M6">
            <v>47.31</v>
          </cell>
          <cell r="N6" t="str">
            <v>МС </v>
          </cell>
        </row>
        <row r="7">
          <cell r="M7">
            <v>48.55</v>
          </cell>
          <cell r="N7" t="str">
            <v>КМС</v>
          </cell>
        </row>
        <row r="8">
          <cell r="M8">
            <v>50.66</v>
          </cell>
          <cell r="N8">
            <v>1</v>
          </cell>
        </row>
        <row r="9">
          <cell r="M9">
            <v>53.16</v>
          </cell>
          <cell r="N9">
            <v>2</v>
          </cell>
        </row>
        <row r="10">
          <cell r="M10">
            <v>57.16</v>
          </cell>
          <cell r="N10">
            <v>3</v>
          </cell>
        </row>
        <row r="11">
          <cell r="M11" t="str">
            <v>1.00,00</v>
          </cell>
          <cell r="N11">
            <v>3</v>
          </cell>
        </row>
        <row r="12">
          <cell r="M12" t="str">
            <v>1.01,16</v>
          </cell>
          <cell r="N12" t="str">
            <v>1юн</v>
          </cell>
        </row>
        <row r="13">
          <cell r="M13" t="str">
            <v>1.06,16</v>
          </cell>
          <cell r="N13" t="str">
            <v>2юн</v>
          </cell>
        </row>
        <row r="14">
          <cell r="M14" t="str">
            <v>1.11,16</v>
          </cell>
          <cell r="N14" t="str">
            <v>3юн</v>
          </cell>
        </row>
        <row r="15">
          <cell r="M15" t="str">
            <v>1.16,16</v>
          </cell>
          <cell r="N15" t="str">
            <v>б/р</v>
          </cell>
        </row>
      </sheetData>
      <sheetData sheetId="10">
        <row r="3">
          <cell r="M3">
            <v>0</v>
          </cell>
          <cell r="N3" t="str">
            <v/>
          </cell>
        </row>
        <row r="4">
          <cell r="M4">
            <v>48.91</v>
          </cell>
          <cell r="N4" t="str">
            <v>Рек. РБ</v>
          </cell>
        </row>
        <row r="5">
          <cell r="M5">
            <v>50.56</v>
          </cell>
          <cell r="N5" t="str">
            <v>МСМК</v>
          </cell>
        </row>
        <row r="6">
          <cell r="M6">
            <v>52.55</v>
          </cell>
          <cell r="N6" t="str">
            <v>МС </v>
          </cell>
        </row>
        <row r="7">
          <cell r="M7">
            <v>55.25</v>
          </cell>
          <cell r="N7" t="str">
            <v>КМС</v>
          </cell>
        </row>
        <row r="8">
          <cell r="M8">
            <v>58.25</v>
          </cell>
          <cell r="N8">
            <v>1</v>
          </cell>
        </row>
        <row r="9">
          <cell r="M9" t="str">
            <v>1.02,25</v>
          </cell>
          <cell r="N9">
            <v>2</v>
          </cell>
        </row>
        <row r="10">
          <cell r="M10" t="str">
            <v>1.06,25</v>
          </cell>
          <cell r="N10">
            <v>3</v>
          </cell>
        </row>
        <row r="11">
          <cell r="M11" t="str">
            <v>1.11,25</v>
          </cell>
          <cell r="N11" t="str">
            <v>1юн</v>
          </cell>
        </row>
        <row r="12">
          <cell r="M12" t="str">
            <v>1.11,25</v>
          </cell>
          <cell r="N12" t="str">
            <v>2юн</v>
          </cell>
        </row>
        <row r="13">
          <cell r="M13" t="str">
            <v>1.23,25</v>
          </cell>
          <cell r="N13" t="str">
            <v>3юн</v>
          </cell>
        </row>
        <row r="14">
          <cell r="M14" t="str">
            <v>1.29,16</v>
          </cell>
          <cell r="N14" t="str">
            <v>б/р</v>
          </cell>
        </row>
      </sheetData>
      <sheetData sheetId="11">
        <row r="3">
          <cell r="M3">
            <v>0</v>
          </cell>
          <cell r="N3" t="str">
            <v/>
          </cell>
        </row>
        <row r="4">
          <cell r="N4" t="str">
            <v>Рек. РБ</v>
          </cell>
        </row>
        <row r="5">
          <cell r="N5" t="str">
            <v>МСМК</v>
          </cell>
        </row>
        <row r="6">
          <cell r="N6" t="str">
            <v>МС </v>
          </cell>
        </row>
        <row r="7">
          <cell r="N7" t="str">
            <v>КМС</v>
          </cell>
        </row>
        <row r="8">
          <cell r="M8" t="str">
            <v>2.28,25</v>
          </cell>
          <cell r="N8">
            <v>1</v>
          </cell>
        </row>
        <row r="9">
          <cell r="M9" t="str">
            <v>2.36,25</v>
          </cell>
          <cell r="N9">
            <v>2</v>
          </cell>
        </row>
        <row r="10">
          <cell r="M10" t="str">
            <v>2.48,25</v>
          </cell>
          <cell r="N10">
            <v>3</v>
          </cell>
        </row>
        <row r="11">
          <cell r="M11" t="str">
            <v>3.00,25</v>
          </cell>
          <cell r="N11" t="str">
            <v>1юн</v>
          </cell>
        </row>
        <row r="12">
          <cell r="M12" t="str">
            <v>3.15,25</v>
          </cell>
          <cell r="N12" t="str">
            <v>2юн</v>
          </cell>
        </row>
        <row r="13">
          <cell r="M13" t="str">
            <v>3.35,25</v>
          </cell>
          <cell r="N13" t="str">
            <v>3юн</v>
          </cell>
        </row>
        <row r="14">
          <cell r="M14" t="str">
            <v>4.00,25</v>
          </cell>
          <cell r="N14" t="str">
            <v>б/р</v>
          </cell>
        </row>
      </sheetData>
      <sheetData sheetId="12">
        <row r="3">
          <cell r="M3">
            <v>0</v>
          </cell>
          <cell r="N3" t="str">
            <v/>
          </cell>
        </row>
        <row r="4">
          <cell r="N4" t="str">
            <v>Рек. РБ</v>
          </cell>
        </row>
        <row r="5">
          <cell r="N5" t="str">
            <v>МСМК</v>
          </cell>
        </row>
        <row r="6">
          <cell r="N6" t="str">
            <v>МС </v>
          </cell>
        </row>
        <row r="7">
          <cell r="M7" t="str">
            <v>2.53,25</v>
          </cell>
          <cell r="N7">
            <v>1</v>
          </cell>
        </row>
        <row r="8">
          <cell r="M8" t="str">
            <v>3.05,25</v>
          </cell>
          <cell r="N8">
            <v>2</v>
          </cell>
        </row>
        <row r="9">
          <cell r="M9" t="str">
            <v>3.20,25</v>
          </cell>
          <cell r="N9">
            <v>3</v>
          </cell>
        </row>
        <row r="10">
          <cell r="M10" t="str">
            <v>3.40,25</v>
          </cell>
          <cell r="N10" t="str">
            <v>1юн</v>
          </cell>
        </row>
        <row r="11">
          <cell r="M11" t="str">
            <v>4.00,25</v>
          </cell>
          <cell r="N11" t="str">
            <v>2юн</v>
          </cell>
        </row>
        <row r="12">
          <cell r="M12" t="str">
            <v>4.20,25</v>
          </cell>
          <cell r="N12" t="str">
            <v>3юн</v>
          </cell>
        </row>
        <row r="13">
          <cell r="M13" t="str">
            <v>4.45,25</v>
          </cell>
          <cell r="N13" t="str">
            <v>б/р</v>
          </cell>
        </row>
      </sheetData>
      <sheetData sheetId="15">
        <row r="3">
          <cell r="M3">
            <v>0</v>
          </cell>
          <cell r="N3" t="str">
            <v/>
          </cell>
        </row>
        <row r="4">
          <cell r="M4" t="str">
            <v>7.40,00</v>
          </cell>
          <cell r="N4" t="str">
            <v>Рек. РБ</v>
          </cell>
        </row>
        <row r="5">
          <cell r="M5" t="str">
            <v>7.45,51</v>
          </cell>
          <cell r="N5" t="str">
            <v>МСМК</v>
          </cell>
        </row>
        <row r="6">
          <cell r="M6" t="str">
            <v>7.55,25</v>
          </cell>
          <cell r="N6" t="str">
            <v>МС </v>
          </cell>
        </row>
        <row r="7">
          <cell r="M7">
            <v>0.005648148148148148</v>
          </cell>
          <cell r="N7" t="str">
            <v>КМС</v>
          </cell>
        </row>
        <row r="8">
          <cell r="M8">
            <v>0.0059403935185185185</v>
          </cell>
          <cell r="N8">
            <v>1</v>
          </cell>
        </row>
        <row r="9">
          <cell r="M9">
            <v>0.006284722222222223</v>
          </cell>
          <cell r="N9">
            <v>2</v>
          </cell>
        </row>
        <row r="10">
          <cell r="M10">
            <v>0.0067476851851851856</v>
          </cell>
          <cell r="N10">
            <v>3</v>
          </cell>
        </row>
        <row r="11">
          <cell r="M11">
            <v>0.0072106481481481475</v>
          </cell>
          <cell r="N11" t="str">
            <v>1юн</v>
          </cell>
        </row>
        <row r="12">
          <cell r="M12">
            <v>0.007673611111111111</v>
          </cell>
          <cell r="N12" t="str">
            <v>2юн</v>
          </cell>
        </row>
        <row r="13">
          <cell r="M13">
            <v>0.008368055555555556</v>
          </cell>
          <cell r="N13" t="str">
            <v>3юн</v>
          </cell>
        </row>
        <row r="14">
          <cell r="M14">
            <v>0.009293981481481481</v>
          </cell>
          <cell r="N14" t="str">
            <v>б/р</v>
          </cell>
        </row>
      </sheetData>
      <sheetData sheetId="16">
        <row r="4">
          <cell r="M4">
            <v>0</v>
          </cell>
          <cell r="N4" t="str">
            <v/>
          </cell>
        </row>
        <row r="5">
          <cell r="M5" t="str">
            <v>7.40,00</v>
          </cell>
          <cell r="N5" t="str">
            <v>Рек. РБ</v>
          </cell>
        </row>
        <row r="6">
          <cell r="M6" t="str">
            <v>7.45,51</v>
          </cell>
          <cell r="N6" t="str">
            <v>МСМК</v>
          </cell>
        </row>
        <row r="7">
          <cell r="M7" t="str">
            <v>7.55,25</v>
          </cell>
          <cell r="N7" t="str">
            <v>МС </v>
          </cell>
        </row>
        <row r="8">
          <cell r="N8" t="str">
            <v>КМС</v>
          </cell>
        </row>
        <row r="9">
          <cell r="M9" t="str">
            <v>10.00,25</v>
          </cell>
          <cell r="N9">
            <v>1</v>
          </cell>
        </row>
        <row r="10">
          <cell r="M10" t="str">
            <v>10.43,25</v>
          </cell>
          <cell r="N10">
            <v>2</v>
          </cell>
        </row>
        <row r="11">
          <cell r="M11" t="str">
            <v>11.33,25</v>
          </cell>
          <cell r="N11">
            <v>3</v>
          </cell>
        </row>
        <row r="12">
          <cell r="M12" t="str">
            <v>12.33,25</v>
          </cell>
          <cell r="N12" t="str">
            <v>1юн</v>
          </cell>
        </row>
        <row r="13">
          <cell r="M13" t="str">
            <v>13.33,25</v>
          </cell>
          <cell r="N13" t="str">
            <v>2юн</v>
          </cell>
        </row>
        <row r="14">
          <cell r="M14" t="str">
            <v>14.33,25</v>
          </cell>
          <cell r="N14" t="str">
            <v>3юн</v>
          </cell>
        </row>
        <row r="15">
          <cell r="M15" t="str">
            <v>16.03,25</v>
          </cell>
          <cell r="N15" t="str">
            <v>б/р</v>
          </cell>
        </row>
      </sheetData>
      <sheetData sheetId="20">
        <row r="3">
          <cell r="M3">
            <v>0</v>
          </cell>
          <cell r="N3" t="str">
            <v/>
          </cell>
        </row>
        <row r="4">
          <cell r="N4" t="str">
            <v>Рек. РБ</v>
          </cell>
        </row>
        <row r="5">
          <cell r="N5" t="str">
            <v>МСМК</v>
          </cell>
        </row>
        <row r="6">
          <cell r="M6" t="str">
            <v>21.00,24</v>
          </cell>
          <cell r="N6" t="str">
            <v>МС </v>
          </cell>
        </row>
        <row r="7">
          <cell r="M7" t="str">
            <v>23.00,24</v>
          </cell>
          <cell r="N7" t="str">
            <v>КМС</v>
          </cell>
        </row>
        <row r="8">
          <cell r="M8" t="str">
            <v>24.30,24</v>
          </cell>
          <cell r="N8">
            <v>1</v>
          </cell>
        </row>
        <row r="9">
          <cell r="M9" t="str">
            <v>26.00,24</v>
          </cell>
          <cell r="N9">
            <v>2</v>
          </cell>
        </row>
        <row r="10">
          <cell r="M10" t="str">
            <v>28.00,24</v>
          </cell>
          <cell r="N10">
            <v>3</v>
          </cell>
        </row>
        <row r="11">
          <cell r="M11" t="str">
            <v>30.30,24</v>
          </cell>
          <cell r="N11" t="str">
            <v>1юн</v>
          </cell>
        </row>
        <row r="12">
          <cell r="M12" t="str">
            <v>33.00,24</v>
          </cell>
          <cell r="N12" t="str">
            <v>2юн</v>
          </cell>
        </row>
        <row r="13">
          <cell r="M13" t="str">
            <v>35.30,24</v>
          </cell>
          <cell r="N13" t="str">
            <v>3юн</v>
          </cell>
        </row>
      </sheetData>
      <sheetData sheetId="21">
        <row r="3">
          <cell r="O3">
            <v>0</v>
          </cell>
          <cell r="P3" t="str">
            <v/>
          </cell>
        </row>
        <row r="4">
          <cell r="O4">
            <v>1</v>
          </cell>
          <cell r="P4" t="str">
            <v>б/р</v>
          </cell>
        </row>
        <row r="5">
          <cell r="O5">
            <v>9</v>
          </cell>
          <cell r="P5" t="str">
            <v>3юн</v>
          </cell>
        </row>
        <row r="6">
          <cell r="O6">
            <v>10</v>
          </cell>
          <cell r="P6" t="str">
            <v>2юн</v>
          </cell>
        </row>
        <row r="7">
          <cell r="O7">
            <v>12</v>
          </cell>
          <cell r="P7">
            <v>3</v>
          </cell>
        </row>
        <row r="8">
          <cell r="O8">
            <v>11</v>
          </cell>
          <cell r="P8" t="str">
            <v>1юн</v>
          </cell>
        </row>
        <row r="9">
          <cell r="O9">
            <v>13</v>
          </cell>
          <cell r="P9">
            <v>2</v>
          </cell>
        </row>
        <row r="10">
          <cell r="O10">
            <v>14</v>
          </cell>
          <cell r="P10">
            <v>1</v>
          </cell>
        </row>
        <row r="11">
          <cell r="O11">
            <v>15</v>
          </cell>
          <cell r="P11" t="str">
            <v>КМС</v>
          </cell>
        </row>
        <row r="12">
          <cell r="O12">
            <v>16</v>
          </cell>
          <cell r="P12" t="str">
            <v>МС</v>
          </cell>
        </row>
        <row r="13">
          <cell r="O13">
            <v>17</v>
          </cell>
          <cell r="P13" t="str">
            <v>МСМК</v>
          </cell>
        </row>
        <row r="14">
          <cell r="O14">
            <v>17.39</v>
          </cell>
          <cell r="P14" t="str">
            <v>Рек. РБ</v>
          </cell>
        </row>
      </sheetData>
      <sheetData sheetId="22">
        <row r="3">
          <cell r="O3">
            <v>0</v>
          </cell>
          <cell r="P3" t="str">
            <v/>
          </cell>
        </row>
        <row r="4">
          <cell r="O4">
            <v>1</v>
          </cell>
          <cell r="P4" t="str">
            <v>б/р</v>
          </cell>
        </row>
        <row r="5">
          <cell r="O5">
            <v>8.5</v>
          </cell>
          <cell r="P5" t="str">
            <v>3юн</v>
          </cell>
        </row>
        <row r="6">
          <cell r="O6">
            <v>9</v>
          </cell>
          <cell r="P6" t="str">
            <v>2юн</v>
          </cell>
        </row>
        <row r="7">
          <cell r="O7">
            <v>9.8</v>
          </cell>
          <cell r="P7" t="str">
            <v>1юн</v>
          </cell>
        </row>
        <row r="8">
          <cell r="O8">
            <v>10.4</v>
          </cell>
          <cell r="P8">
            <v>3</v>
          </cell>
        </row>
        <row r="9">
          <cell r="O9">
            <v>11.2</v>
          </cell>
          <cell r="P9">
            <v>2</v>
          </cell>
        </row>
        <row r="10">
          <cell r="O10">
            <v>12</v>
          </cell>
          <cell r="P10">
            <v>1</v>
          </cell>
        </row>
        <row r="11">
          <cell r="O11">
            <v>12.9</v>
          </cell>
          <cell r="P11" t="str">
            <v>КМС</v>
          </cell>
        </row>
        <row r="12">
          <cell r="O12">
            <v>13.5</v>
          </cell>
          <cell r="P12" t="str">
            <v>МС</v>
          </cell>
        </row>
      </sheetData>
      <sheetData sheetId="23">
        <row r="3">
          <cell r="O3">
            <v>0</v>
          </cell>
          <cell r="P3" t="str">
            <v/>
          </cell>
        </row>
        <row r="4">
          <cell r="O4">
            <v>1</v>
          </cell>
          <cell r="P4" t="str">
            <v>б/р</v>
          </cell>
        </row>
        <row r="5">
          <cell r="O5">
            <v>3.6</v>
          </cell>
          <cell r="P5" t="str">
            <v>3юн</v>
          </cell>
        </row>
        <row r="6">
          <cell r="O6">
            <v>4.2</v>
          </cell>
          <cell r="P6" t="str">
            <v>2юн</v>
          </cell>
        </row>
        <row r="7">
          <cell r="O7">
            <v>5</v>
          </cell>
          <cell r="P7" t="str">
            <v>1юн</v>
          </cell>
        </row>
        <row r="8">
          <cell r="O8">
            <v>5.6</v>
          </cell>
          <cell r="P8">
            <v>3</v>
          </cell>
        </row>
        <row r="9">
          <cell r="O9">
            <v>6.2</v>
          </cell>
          <cell r="P9">
            <v>2</v>
          </cell>
        </row>
        <row r="10">
          <cell r="O10">
            <v>6.7</v>
          </cell>
          <cell r="P10">
            <v>1</v>
          </cell>
        </row>
        <row r="11">
          <cell r="O11">
            <v>7.1</v>
          </cell>
          <cell r="P11" t="str">
            <v>КМС</v>
          </cell>
        </row>
        <row r="12">
          <cell r="O12">
            <v>7.6</v>
          </cell>
          <cell r="P12" t="str">
            <v>МС</v>
          </cell>
        </row>
        <row r="13">
          <cell r="O13">
            <v>8.05</v>
          </cell>
          <cell r="P13" t="str">
            <v>МСМК</v>
          </cell>
        </row>
        <row r="14">
          <cell r="O14">
            <v>8.1</v>
          </cell>
          <cell r="P14" t="str">
            <v>Рек. РБ</v>
          </cell>
        </row>
      </sheetData>
      <sheetData sheetId="24">
        <row r="4">
          <cell r="O4">
            <v>0</v>
          </cell>
          <cell r="P4" t="str">
            <v/>
          </cell>
        </row>
        <row r="8">
          <cell r="O8">
            <v>1</v>
          </cell>
          <cell r="P8" t="str">
            <v>б/р</v>
          </cell>
        </row>
        <row r="9">
          <cell r="O9">
            <v>3.4</v>
          </cell>
          <cell r="P9" t="str">
            <v>3юн</v>
          </cell>
        </row>
        <row r="10">
          <cell r="O10">
            <v>3.8</v>
          </cell>
          <cell r="P10" t="str">
            <v>2юн</v>
          </cell>
        </row>
        <row r="11">
          <cell r="O11">
            <v>4.2</v>
          </cell>
          <cell r="P11" t="str">
            <v>1юн</v>
          </cell>
        </row>
        <row r="12">
          <cell r="O12">
            <v>4.6</v>
          </cell>
          <cell r="P12">
            <v>3</v>
          </cell>
        </row>
        <row r="13">
          <cell r="O13">
            <v>5.1</v>
          </cell>
          <cell r="P13">
            <v>2</v>
          </cell>
        </row>
        <row r="14">
          <cell r="O14">
            <v>5.5</v>
          </cell>
          <cell r="P14">
            <v>1</v>
          </cell>
        </row>
        <row r="15">
          <cell r="O15">
            <v>5.9</v>
          </cell>
          <cell r="P15" t="str">
            <v>КМС</v>
          </cell>
        </row>
        <row r="16">
          <cell r="O16">
            <v>6.3</v>
          </cell>
          <cell r="P16" t="str">
            <v>МС</v>
          </cell>
        </row>
      </sheetData>
      <sheetData sheetId="25">
        <row r="3">
          <cell r="O3">
            <v>0</v>
          </cell>
          <cell r="P3" t="str">
            <v/>
          </cell>
        </row>
        <row r="4">
          <cell r="O4">
            <v>1</v>
          </cell>
          <cell r="P4" t="str">
            <v>б/р</v>
          </cell>
        </row>
        <row r="5">
          <cell r="O5">
            <v>9.5</v>
          </cell>
          <cell r="P5" t="str">
            <v>2юн</v>
          </cell>
        </row>
        <row r="6">
          <cell r="O6">
            <v>11</v>
          </cell>
          <cell r="P6" t="str">
            <v>1юн</v>
          </cell>
        </row>
        <row r="7">
          <cell r="O7">
            <v>12.3</v>
          </cell>
          <cell r="P7">
            <v>3</v>
          </cell>
        </row>
        <row r="8">
          <cell r="O8">
            <v>14.4</v>
          </cell>
          <cell r="P8">
            <v>2</v>
          </cell>
        </row>
        <row r="9">
          <cell r="O9">
            <v>16.6</v>
          </cell>
          <cell r="P9">
            <v>1</v>
          </cell>
        </row>
        <row r="10">
          <cell r="O10">
            <v>18.4</v>
          </cell>
          <cell r="P10" t="str">
            <v>Рек РБ</v>
          </cell>
        </row>
        <row r="11">
          <cell r="O11">
            <v>19.91</v>
          </cell>
        </row>
      </sheetData>
      <sheetData sheetId="26">
        <row r="3">
          <cell r="O3">
            <v>0</v>
          </cell>
          <cell r="P3" t="str">
            <v/>
          </cell>
        </row>
        <row r="4">
          <cell r="O4">
            <v>1</v>
          </cell>
          <cell r="P4" t="str">
            <v>б/р</v>
          </cell>
        </row>
        <row r="5">
          <cell r="O5">
            <v>6.5</v>
          </cell>
          <cell r="P5" t="str">
            <v>3юн</v>
          </cell>
        </row>
        <row r="6">
          <cell r="O6">
            <v>7.5</v>
          </cell>
          <cell r="P6" t="str">
            <v>2юн</v>
          </cell>
        </row>
        <row r="7">
          <cell r="O7">
            <v>8</v>
          </cell>
          <cell r="P7" t="str">
            <v>1юн</v>
          </cell>
        </row>
        <row r="8">
          <cell r="O8">
            <v>9.5</v>
          </cell>
          <cell r="P8">
            <v>3</v>
          </cell>
        </row>
        <row r="9">
          <cell r="O9">
            <v>11</v>
          </cell>
          <cell r="P9">
            <v>2</v>
          </cell>
        </row>
        <row r="10">
          <cell r="O10">
            <v>13</v>
          </cell>
          <cell r="P10">
            <v>1</v>
          </cell>
        </row>
        <row r="11">
          <cell r="O11">
            <v>19</v>
          </cell>
          <cell r="P11" t="str">
            <v>КМС</v>
          </cell>
        </row>
        <row r="12">
          <cell r="P12" t="str">
            <v>МС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ысоты"/>
      <sheetName val="Прыжки"/>
      <sheetName val="Метания"/>
      <sheetName val="Бега"/>
      <sheetName val="БегаДлин"/>
      <sheetName val="КлМ"/>
      <sheetName val="КлДев"/>
      <sheetName val="КлМ1"/>
      <sheetName val="Старт"/>
      <sheetName val="Высота"/>
      <sheetName val="Бег"/>
      <sheetName val="Метание"/>
      <sheetName val="Длина"/>
      <sheetName val="ВысЮ"/>
      <sheetName val="ШестЮ"/>
      <sheetName val="ДлЮ"/>
      <sheetName val="ТрЮ"/>
      <sheetName val="МолотЮ"/>
      <sheetName val="КопьёЮ"/>
      <sheetName val="ЯдроЮ"/>
      <sheetName val="60Ю"/>
      <sheetName val="110бЮ"/>
      <sheetName val="200Ю"/>
      <sheetName val="400Ю"/>
      <sheetName val="400бЮ"/>
      <sheetName val="800Ю"/>
      <sheetName val="1500Ю"/>
      <sheetName val="3000Ю"/>
      <sheetName val="2000пЮ"/>
      <sheetName val="3000xЮ"/>
      <sheetName val="5000xЮ"/>
      <sheetName val="КлД2"/>
      <sheetName val="ВысД"/>
      <sheetName val="ШестД"/>
      <sheetName val="ДлД"/>
      <sheetName val="ТрД"/>
      <sheetName val="ДискЮ"/>
      <sheetName val="ДискД"/>
      <sheetName val="МолотД"/>
      <sheetName val="КопьёД"/>
      <sheetName val="ЯдроД"/>
      <sheetName val="60Д"/>
      <sheetName val="100д"/>
      <sheetName val="100бД"/>
      <sheetName val="200д"/>
      <sheetName val="400д"/>
      <sheetName val="400бД"/>
      <sheetName val="800д"/>
      <sheetName val="100Ю"/>
      <sheetName val="1500д"/>
      <sheetName val="3000д"/>
      <sheetName val="1500пД"/>
      <sheetName val="3000xД"/>
      <sheetName val="5000xД"/>
      <sheetName val="Лист2"/>
    </sheetNames>
    <sheetDataSet>
      <sheetData sheetId="7">
        <row r="4">
          <cell r="Q4">
            <v>0</v>
          </cell>
          <cell r="R4" t="str">
            <v>МСМК</v>
          </cell>
        </row>
        <row r="5">
          <cell r="Q5">
            <v>0.002529050925925926</v>
          </cell>
          <cell r="R5" t="str">
            <v>МС</v>
          </cell>
        </row>
        <row r="6">
          <cell r="Q6">
            <v>0.0026158564814814816</v>
          </cell>
          <cell r="R6" t="str">
            <v>КМС</v>
          </cell>
        </row>
        <row r="7">
          <cell r="Q7">
            <v>0.002743171296296296</v>
          </cell>
          <cell r="R7" t="str">
            <v>I </v>
          </cell>
        </row>
        <row r="8">
          <cell r="Q8">
            <v>0.002893634259259259</v>
          </cell>
          <cell r="R8" t="str">
            <v>II</v>
          </cell>
        </row>
        <row r="9">
          <cell r="Q9">
            <v>0.00306724537037037</v>
          </cell>
          <cell r="R9" t="str">
            <v>III</v>
          </cell>
        </row>
        <row r="10">
          <cell r="Q10">
            <v>0.0032987268518518517</v>
          </cell>
          <cell r="R10" t="str">
            <v>I юн.</v>
          </cell>
        </row>
        <row r="11">
          <cell r="Q11">
            <v>0.003588078703703703</v>
          </cell>
          <cell r="R11" t="str">
            <v>II юн.</v>
          </cell>
        </row>
        <row r="12">
          <cell r="Q12">
            <v>0.003819560185185185</v>
          </cell>
          <cell r="R12" t="str">
            <v>III юн.</v>
          </cell>
        </row>
        <row r="13">
          <cell r="Q13">
            <v>0.004282523148148148</v>
          </cell>
          <cell r="R13" t="str">
            <v>б/р</v>
          </cell>
        </row>
        <row r="14">
          <cell r="Q14">
            <v>0.007627314814814815</v>
          </cell>
          <cell r="R14" t="str">
            <v>б/р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ятиборье жен"/>
      <sheetName val="Итог многоборье"/>
      <sheetName val="Семиборье муж"/>
      <sheetName val="метания и прыжки"/>
      <sheetName val="Высота, шест"/>
      <sheetName val="итог бега"/>
      <sheetName val="титул"/>
      <sheetName val="командные"/>
      <sheetName val="заявка ВУЗы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20"/>
  <sheetViews>
    <sheetView view="pageBreakPreview" zoomScale="80" zoomScaleSheetLayoutView="80" zoomScalePageLayoutView="0" workbookViewId="0" topLeftCell="A1">
      <selection activeCell="F25" sqref="F25:G25"/>
    </sheetView>
  </sheetViews>
  <sheetFormatPr defaultColWidth="9.140625" defaultRowHeight="15"/>
  <cols>
    <col min="1" max="1" width="4.00390625" style="88" customWidth="1"/>
    <col min="2" max="2" width="4.7109375" style="88" customWidth="1"/>
    <col min="3" max="3" width="20.421875" style="89" customWidth="1"/>
    <col min="4" max="4" width="12.28125" style="90" customWidth="1"/>
    <col min="5" max="5" width="11.421875" style="89" customWidth="1"/>
    <col min="6" max="6" width="10.57421875" style="89" customWidth="1"/>
    <col min="7" max="16" width="4.28125" style="88" customWidth="1"/>
    <col min="17" max="17" width="5.8515625" style="91" customWidth="1"/>
    <col min="18" max="18" width="4.421875" style="89" customWidth="1"/>
    <col min="19" max="19" width="3.00390625" style="89" bestFit="1" customWidth="1"/>
    <col min="20" max="20" width="21.8515625" style="89" customWidth="1"/>
    <col min="21" max="16384" width="9.140625" style="1" customWidth="1"/>
  </cols>
  <sheetData>
    <row r="1" spans="1:20" ht="14.25" customHeight="1">
      <c r="A1" s="295" t="s">
        <v>0</v>
      </c>
      <c r="B1" s="297" t="s">
        <v>1</v>
      </c>
      <c r="C1" s="299" t="s">
        <v>2</v>
      </c>
      <c r="D1" s="301" t="s">
        <v>3</v>
      </c>
      <c r="E1" s="303" t="s">
        <v>4</v>
      </c>
      <c r="F1" s="318" t="s">
        <v>5</v>
      </c>
      <c r="G1" s="307"/>
      <c r="H1" s="308"/>
      <c r="I1" s="308"/>
      <c r="J1" s="308"/>
      <c r="K1" s="308"/>
      <c r="L1" s="308"/>
      <c r="M1" s="308"/>
      <c r="N1" s="308"/>
      <c r="O1" s="308"/>
      <c r="P1" s="308"/>
      <c r="Q1" s="311" t="s">
        <v>6</v>
      </c>
      <c r="R1" s="299" t="s">
        <v>7</v>
      </c>
      <c r="S1" s="314" t="s">
        <v>8</v>
      </c>
      <c r="T1" s="316" t="s">
        <v>9</v>
      </c>
    </row>
    <row r="2" spans="1:20" ht="14.25" customHeight="1">
      <c r="A2" s="296"/>
      <c r="B2" s="298"/>
      <c r="C2" s="300"/>
      <c r="D2" s="302"/>
      <c r="E2" s="304"/>
      <c r="F2" s="306"/>
      <c r="G2" s="309"/>
      <c r="H2" s="310"/>
      <c r="I2" s="310"/>
      <c r="J2" s="310"/>
      <c r="K2" s="310"/>
      <c r="L2" s="310"/>
      <c r="M2" s="310"/>
      <c r="N2" s="310"/>
      <c r="O2" s="310"/>
      <c r="P2" s="310"/>
      <c r="Q2" s="312"/>
      <c r="R2" s="313"/>
      <c r="S2" s="315"/>
      <c r="T2" s="317"/>
    </row>
    <row r="3" spans="1:20" ht="14.25" customHeight="1" thickBot="1">
      <c r="A3" s="2"/>
      <c r="B3" s="3"/>
      <c r="C3" s="293" t="s">
        <v>10</v>
      </c>
      <c r="D3" s="294"/>
      <c r="E3" s="4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5"/>
      <c r="R3" s="6"/>
      <c r="S3" s="4"/>
      <c r="T3" s="7"/>
    </row>
    <row r="4" spans="1:20" ht="14.25" customHeight="1">
      <c r="A4" s="320" t="s">
        <v>0</v>
      </c>
      <c r="B4" s="297" t="s">
        <v>1</v>
      </c>
      <c r="C4" s="313"/>
      <c r="D4" s="321"/>
      <c r="E4" s="319"/>
      <c r="F4" s="305"/>
      <c r="G4" s="313" t="s">
        <v>11</v>
      </c>
      <c r="H4" s="313"/>
      <c r="I4" s="313"/>
      <c r="J4" s="313"/>
      <c r="K4" s="313"/>
      <c r="L4" s="313"/>
      <c r="M4" s="313"/>
      <c r="N4" s="313"/>
      <c r="O4" s="313"/>
      <c r="P4" s="313"/>
      <c r="Q4" s="312"/>
      <c r="R4" s="313"/>
      <c r="S4" s="323"/>
      <c r="T4" s="317"/>
    </row>
    <row r="5" spans="1:20" ht="14.25" customHeight="1">
      <c r="A5" s="320"/>
      <c r="B5" s="298"/>
      <c r="C5" s="313"/>
      <c r="D5" s="322"/>
      <c r="E5" s="304"/>
      <c r="F5" s="306"/>
      <c r="G5" s="8" t="s">
        <v>12</v>
      </c>
      <c r="H5" s="8" t="s">
        <v>13</v>
      </c>
      <c r="I5" s="8" t="s">
        <v>14</v>
      </c>
      <c r="J5" s="8" t="s">
        <v>15</v>
      </c>
      <c r="K5" s="8"/>
      <c r="L5" s="8"/>
      <c r="M5" s="9"/>
      <c r="N5" s="8"/>
      <c r="O5" s="8"/>
      <c r="P5" s="8"/>
      <c r="Q5" s="312"/>
      <c r="R5" s="313"/>
      <c r="S5" s="324"/>
      <c r="T5" s="317"/>
    </row>
    <row r="6" spans="1:20" ht="14.25" customHeight="1">
      <c r="A6" s="10">
        <v>1</v>
      </c>
      <c r="B6" s="11">
        <v>280</v>
      </c>
      <c r="C6" s="12" t="s">
        <v>16</v>
      </c>
      <c r="D6" s="13" t="s">
        <v>17</v>
      </c>
      <c r="E6" s="14" t="s">
        <v>18</v>
      </c>
      <c r="F6" s="15" t="s">
        <v>19</v>
      </c>
      <c r="G6" s="16" t="s">
        <v>20</v>
      </c>
      <c r="H6" s="17" t="s">
        <v>20</v>
      </c>
      <c r="I6" s="18" t="s">
        <v>20</v>
      </c>
      <c r="J6" s="19" t="s">
        <v>21</v>
      </c>
      <c r="K6" s="20"/>
      <c r="L6" s="20"/>
      <c r="M6" s="20"/>
      <c r="N6" s="20"/>
      <c r="O6" s="20"/>
      <c r="P6" s="20"/>
      <c r="Q6" s="21"/>
      <c r="R6" s="22" t="s">
        <v>22</v>
      </c>
      <c r="S6" s="23">
        <v>25</v>
      </c>
      <c r="T6" s="24" t="s">
        <v>23</v>
      </c>
    </row>
    <row r="7" spans="1:20" ht="14.25" customHeight="1" thickBot="1">
      <c r="A7" s="25"/>
      <c r="B7" s="26"/>
      <c r="C7" s="27" t="s">
        <v>24</v>
      </c>
      <c r="D7" s="28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29"/>
      <c r="S7" s="29"/>
      <c r="T7" s="31"/>
    </row>
    <row r="8" spans="1:20" ht="14.25" customHeight="1">
      <c r="A8" s="296" t="s">
        <v>0</v>
      </c>
      <c r="B8" s="297" t="s">
        <v>1</v>
      </c>
      <c r="C8" s="313"/>
      <c r="D8" s="321"/>
      <c r="E8" s="319"/>
      <c r="F8" s="305"/>
      <c r="G8" s="313" t="s">
        <v>11</v>
      </c>
      <c r="H8" s="313"/>
      <c r="I8" s="313"/>
      <c r="J8" s="313"/>
      <c r="K8" s="313"/>
      <c r="L8" s="313"/>
      <c r="M8" s="313"/>
      <c r="N8" s="313"/>
      <c r="O8" s="313"/>
      <c r="P8" s="313"/>
      <c r="Q8" s="312"/>
      <c r="R8" s="313"/>
      <c r="S8" s="323"/>
      <c r="T8" s="317"/>
    </row>
    <row r="9" spans="1:20" ht="14.25" customHeight="1">
      <c r="A9" s="326"/>
      <c r="B9" s="298"/>
      <c r="C9" s="313"/>
      <c r="D9" s="322"/>
      <c r="E9" s="304"/>
      <c r="F9" s="306"/>
      <c r="G9" s="32">
        <v>130</v>
      </c>
      <c r="H9" s="32">
        <v>135</v>
      </c>
      <c r="I9" s="33">
        <v>140</v>
      </c>
      <c r="J9" s="33">
        <v>145</v>
      </c>
      <c r="K9" s="33">
        <v>150</v>
      </c>
      <c r="L9" s="33">
        <v>155</v>
      </c>
      <c r="M9" s="33"/>
      <c r="N9" s="33"/>
      <c r="O9" s="33"/>
      <c r="P9" s="33"/>
      <c r="Q9" s="312"/>
      <c r="R9" s="313"/>
      <c r="S9" s="324"/>
      <c r="T9" s="317"/>
    </row>
    <row r="10" spans="1:20" ht="14.25" customHeight="1">
      <c r="A10" s="34">
        <v>1</v>
      </c>
      <c r="B10" s="35">
        <v>7</v>
      </c>
      <c r="C10" s="36" t="s">
        <v>25</v>
      </c>
      <c r="D10" s="37">
        <v>35843</v>
      </c>
      <c r="E10" s="38" t="s">
        <v>26</v>
      </c>
      <c r="F10" s="39" t="s">
        <v>27</v>
      </c>
      <c r="G10" s="16" t="s">
        <v>28</v>
      </c>
      <c r="H10" s="17" t="s">
        <v>20</v>
      </c>
      <c r="I10" s="18" t="s">
        <v>20</v>
      </c>
      <c r="J10" s="20" t="s">
        <v>20</v>
      </c>
      <c r="K10" s="20" t="s">
        <v>20</v>
      </c>
      <c r="L10" s="40" t="s">
        <v>29</v>
      </c>
      <c r="M10" s="20"/>
      <c r="N10" s="20"/>
      <c r="O10" s="20"/>
      <c r="P10" s="20"/>
      <c r="Q10" s="21">
        <v>150</v>
      </c>
      <c r="R10" s="22" t="str">
        <f>IF(Q10&gt;=200,"КМС",IF(Q10&gt;=185,"1",IF(Q10&gt;=170,"2",IF(Q10&gt;=155,"3",IF(Q10&gt;=140,"1юн.",IF(Q10&gt;=130,"2юн.",IF(Q10&gt;=120,"3юн.",IF(Q10&lt;120,"б/р"))))))))</f>
        <v>1юн.</v>
      </c>
      <c r="S10" s="23">
        <v>25</v>
      </c>
      <c r="T10" s="41" t="s">
        <v>30</v>
      </c>
    </row>
    <row r="11" spans="1:20" ht="14.25" customHeight="1">
      <c r="A11" s="42">
        <v>2</v>
      </c>
      <c r="B11" s="43">
        <v>16</v>
      </c>
      <c r="C11" s="44" t="s">
        <v>31</v>
      </c>
      <c r="D11" s="45">
        <v>35898</v>
      </c>
      <c r="E11" s="46" t="s">
        <v>32</v>
      </c>
      <c r="F11" s="46" t="s">
        <v>27</v>
      </c>
      <c r="G11" s="47" t="s">
        <v>20</v>
      </c>
      <c r="H11" s="48" t="s">
        <v>20</v>
      </c>
      <c r="I11" s="49" t="s">
        <v>20</v>
      </c>
      <c r="J11" s="50" t="s">
        <v>21</v>
      </c>
      <c r="K11" s="51"/>
      <c r="L11" s="51"/>
      <c r="M11" s="51"/>
      <c r="N11" s="51"/>
      <c r="O11" s="51"/>
      <c r="P11" s="51"/>
      <c r="Q11" s="52">
        <v>140</v>
      </c>
      <c r="R11" s="53" t="str">
        <f>IF(Q11&gt;=200,"КМС",IF(Q11&gt;=185,"1",IF(Q11&gt;=170,"2",IF(Q11&gt;=155,"3",IF(Q11&gt;=140,"1юн.",IF(Q11&gt;=130,"2юн.",IF(Q11&gt;=120,"3юн.",IF(Q11&lt;120,"б/р"))))))))</f>
        <v>1юн.</v>
      </c>
      <c r="S11" s="54">
        <v>22</v>
      </c>
      <c r="T11" s="55" t="s">
        <v>33</v>
      </c>
    </row>
    <row r="12" spans="1:20" ht="14.25" customHeight="1">
      <c r="A12" s="42">
        <v>3</v>
      </c>
      <c r="B12" s="43">
        <v>9</v>
      </c>
      <c r="C12" s="44" t="s">
        <v>34</v>
      </c>
      <c r="D12" s="45" t="s">
        <v>35</v>
      </c>
      <c r="E12" s="46" t="s">
        <v>36</v>
      </c>
      <c r="F12" s="46" t="s">
        <v>27</v>
      </c>
      <c r="G12" s="47">
        <v>0</v>
      </c>
      <c r="H12" s="56" t="s">
        <v>21</v>
      </c>
      <c r="I12" s="49"/>
      <c r="J12" s="51"/>
      <c r="K12" s="51"/>
      <c r="L12" s="51"/>
      <c r="M12" s="51"/>
      <c r="N12" s="51"/>
      <c r="O12" s="51"/>
      <c r="P12" s="51"/>
      <c r="Q12" s="52">
        <v>130</v>
      </c>
      <c r="R12" s="53" t="str">
        <f>IF(Q12&gt;=200,"КМС",IF(Q12&gt;=185,"1",IF(Q12&gt;=170,"2",IF(Q12&gt;=155,"3",IF(Q12&gt;=140,"1юн.",IF(Q12&gt;=130,"2юн.",IF(Q12&gt;=120,"3юн.",IF(Q12&lt;120,"б/р"))))))))</f>
        <v>2юн.</v>
      </c>
      <c r="S12" s="54" t="s">
        <v>37</v>
      </c>
      <c r="T12" s="55" t="s">
        <v>38</v>
      </c>
    </row>
    <row r="13" spans="1:25" ht="14.25" customHeight="1">
      <c r="A13" s="57"/>
      <c r="B13" s="58"/>
      <c r="C13" s="293" t="s">
        <v>39</v>
      </c>
      <c r="D13" s="294"/>
      <c r="E13" s="59"/>
      <c r="F13" s="58"/>
      <c r="G13" s="335"/>
      <c r="H13" s="335"/>
      <c r="I13" s="335"/>
      <c r="J13" s="59"/>
      <c r="K13" s="59"/>
      <c r="L13" s="59"/>
      <c r="M13" s="59"/>
      <c r="N13" s="59"/>
      <c r="O13" s="59"/>
      <c r="P13" s="59"/>
      <c r="Q13" s="60"/>
      <c r="R13" s="26"/>
      <c r="S13" s="59"/>
      <c r="T13" s="61"/>
      <c r="V13" s="62"/>
      <c r="W13" s="63"/>
      <c r="Y13" s="63"/>
    </row>
    <row r="14" spans="1:22" ht="14.25" customHeight="1">
      <c r="A14" s="325" t="s">
        <v>0</v>
      </c>
      <c r="B14" s="327" t="s">
        <v>1</v>
      </c>
      <c r="C14" s="328"/>
      <c r="D14" s="302"/>
      <c r="E14" s="330"/>
      <c r="F14" s="336"/>
      <c r="G14" s="309" t="s">
        <v>11</v>
      </c>
      <c r="H14" s="310"/>
      <c r="I14" s="310"/>
      <c r="J14" s="310"/>
      <c r="K14" s="310"/>
      <c r="L14" s="310"/>
      <c r="M14" s="310"/>
      <c r="N14" s="310"/>
      <c r="O14" s="310"/>
      <c r="P14" s="310"/>
      <c r="Q14" s="331"/>
      <c r="R14" s="328"/>
      <c r="S14" s="64"/>
      <c r="T14" s="333"/>
      <c r="V14" s="65"/>
    </row>
    <row r="15" spans="1:20" ht="14.25" customHeight="1">
      <c r="A15" s="326"/>
      <c r="B15" s="298"/>
      <c r="C15" s="329"/>
      <c r="D15" s="322"/>
      <c r="E15" s="304"/>
      <c r="F15" s="306"/>
      <c r="G15" s="66">
        <v>120</v>
      </c>
      <c r="H15" s="66">
        <v>125</v>
      </c>
      <c r="I15" s="66">
        <v>130</v>
      </c>
      <c r="J15" s="66">
        <v>135</v>
      </c>
      <c r="K15" s="66">
        <v>140</v>
      </c>
      <c r="L15" s="67">
        <v>145</v>
      </c>
      <c r="M15" s="67">
        <v>150</v>
      </c>
      <c r="N15" s="67">
        <v>155</v>
      </c>
      <c r="O15" s="66"/>
      <c r="P15" s="66"/>
      <c r="Q15" s="332"/>
      <c r="R15" s="329"/>
      <c r="S15" s="68"/>
      <c r="T15" s="334"/>
    </row>
    <row r="16" spans="1:20" ht="14.25" customHeight="1">
      <c r="A16" s="69">
        <v>1</v>
      </c>
      <c r="B16" s="35">
        <v>864</v>
      </c>
      <c r="C16" s="36" t="s">
        <v>40</v>
      </c>
      <c r="D16" s="37">
        <v>36120</v>
      </c>
      <c r="E16" s="38" t="s">
        <v>41</v>
      </c>
      <c r="F16" s="39" t="s">
        <v>42</v>
      </c>
      <c r="G16" s="70"/>
      <c r="H16" s="70"/>
      <c r="I16" s="70" t="s">
        <v>20</v>
      </c>
      <c r="J16" s="71" t="s">
        <v>20</v>
      </c>
      <c r="K16" s="70" t="s">
        <v>20</v>
      </c>
      <c r="L16" s="72" t="s">
        <v>20</v>
      </c>
      <c r="M16" s="73" t="s">
        <v>43</v>
      </c>
      <c r="N16" s="72" t="s">
        <v>29</v>
      </c>
      <c r="O16" s="20"/>
      <c r="P16" s="20"/>
      <c r="Q16" s="74">
        <v>150</v>
      </c>
      <c r="R16" s="22" t="str">
        <f>IF(Q16&gt;=170,"КМС",IF(Q16&gt;=160,"1",IF(Q16&gt;=150,"2",IF(Q16&gt;=140,"3",IF(Q16&gt;=130,"1юн.",IF(Q16&gt;=120,"2юн.",IF(Q16&gt;=110,"3юн.",IF(Q16&lt;110,"б/р"))))))))</f>
        <v>2</v>
      </c>
      <c r="S16" s="23">
        <v>25</v>
      </c>
      <c r="T16" s="75" t="s">
        <v>44</v>
      </c>
    </row>
    <row r="17" spans="1:20" ht="14.25" customHeight="1">
      <c r="A17" s="76">
        <v>2</v>
      </c>
      <c r="B17" s="77">
        <v>920</v>
      </c>
      <c r="C17" s="78" t="s">
        <v>45</v>
      </c>
      <c r="D17" s="79" t="s">
        <v>46</v>
      </c>
      <c r="E17" s="80" t="s">
        <v>47</v>
      </c>
      <c r="F17" s="81" t="s">
        <v>48</v>
      </c>
      <c r="G17" s="82" t="s">
        <v>20</v>
      </c>
      <c r="H17" s="82" t="s">
        <v>20</v>
      </c>
      <c r="I17" s="82" t="s">
        <v>20</v>
      </c>
      <c r="J17" s="83" t="s">
        <v>20</v>
      </c>
      <c r="K17" s="82" t="s">
        <v>20</v>
      </c>
      <c r="L17" s="83" t="s">
        <v>20</v>
      </c>
      <c r="M17" s="83" t="s">
        <v>29</v>
      </c>
      <c r="N17" s="50"/>
      <c r="O17" s="51"/>
      <c r="P17" s="51"/>
      <c r="Q17" s="84">
        <v>145</v>
      </c>
      <c r="R17" s="53" t="str">
        <f>IF(Q17&gt;=170,"КМС",IF(Q17&gt;=160,"1",IF(Q17&gt;=150,"2",IF(Q17&gt;=140,"3",IF(Q17&gt;=130,"1юн.",IF(Q17&gt;=120,"2юн.",IF(Q17&gt;=110,"3юн.",IF(Q17&lt;110,"б/р"))))))))</f>
        <v>3</v>
      </c>
      <c r="S17" s="54">
        <v>22</v>
      </c>
      <c r="T17" s="85" t="s">
        <v>49</v>
      </c>
    </row>
    <row r="18" spans="1:20" ht="14.25" customHeight="1">
      <c r="A18" s="76">
        <v>3</v>
      </c>
      <c r="B18" s="77">
        <v>105</v>
      </c>
      <c r="C18" s="78" t="s">
        <v>50</v>
      </c>
      <c r="D18" s="79">
        <v>35998</v>
      </c>
      <c r="E18" s="80" t="s">
        <v>51</v>
      </c>
      <c r="F18" s="81" t="s">
        <v>52</v>
      </c>
      <c r="G18" s="82"/>
      <c r="H18" s="82"/>
      <c r="I18" s="82" t="s">
        <v>20</v>
      </c>
      <c r="J18" s="83" t="s">
        <v>20</v>
      </c>
      <c r="K18" s="82" t="s">
        <v>20</v>
      </c>
      <c r="L18" s="83" t="s">
        <v>53</v>
      </c>
      <c r="M18" s="83" t="s">
        <v>29</v>
      </c>
      <c r="N18" s="50"/>
      <c r="O18" s="51"/>
      <c r="P18" s="51"/>
      <c r="Q18" s="84">
        <v>145</v>
      </c>
      <c r="R18" s="53" t="str">
        <f>IF(Q18&gt;=170,"КМС",IF(Q18&gt;=160,"1",IF(Q18&gt;=150,"2",IF(Q18&gt;=140,"3",IF(Q18&gt;=130,"1юн.",IF(Q18&gt;=120,"2юн.",IF(Q18&gt;=110,"3юн.",IF(Q18&lt;110,"б/р"))))))))</f>
        <v>3</v>
      </c>
      <c r="S18" s="54">
        <v>19</v>
      </c>
      <c r="T18" s="85" t="s">
        <v>54</v>
      </c>
    </row>
    <row r="19" spans="1:20" ht="14.25" customHeight="1">
      <c r="A19" s="76">
        <v>4</v>
      </c>
      <c r="B19" s="77">
        <v>289</v>
      </c>
      <c r="C19" s="78" t="s">
        <v>55</v>
      </c>
      <c r="D19" s="79">
        <v>35942</v>
      </c>
      <c r="E19" s="80" t="s">
        <v>18</v>
      </c>
      <c r="F19" s="81" t="s">
        <v>19</v>
      </c>
      <c r="G19" s="82"/>
      <c r="H19" s="82" t="s">
        <v>20</v>
      </c>
      <c r="I19" s="82" t="s">
        <v>43</v>
      </c>
      <c r="J19" s="86" t="s">
        <v>56</v>
      </c>
      <c r="K19" s="82" t="s">
        <v>57</v>
      </c>
      <c r="L19" s="83" t="s">
        <v>29</v>
      </c>
      <c r="M19" s="50"/>
      <c r="N19" s="50"/>
      <c r="O19" s="51"/>
      <c r="P19" s="51"/>
      <c r="Q19" s="84">
        <v>140</v>
      </c>
      <c r="R19" s="53" t="str">
        <f>IF(Q19&gt;=170,"КМС",IF(Q19&gt;=160,"1",IF(Q19&gt;=150,"2",IF(Q19&gt;=140,"3",IF(Q19&gt;=130,"1юн.",IF(Q19&gt;=120,"2юн.",IF(Q19&gt;=110,"3юн.",IF(Q19&lt;110,"б/р"))))))))</f>
        <v>3</v>
      </c>
      <c r="S19" s="54">
        <v>17</v>
      </c>
      <c r="T19" s="85" t="s">
        <v>23</v>
      </c>
    </row>
    <row r="20" spans="1:20" ht="14.25" customHeight="1">
      <c r="A20" s="76">
        <v>5</v>
      </c>
      <c r="B20" s="77">
        <v>64</v>
      </c>
      <c r="C20" s="78" t="s">
        <v>58</v>
      </c>
      <c r="D20" s="79" t="s">
        <v>35</v>
      </c>
      <c r="E20" s="80" t="s">
        <v>59</v>
      </c>
      <c r="F20" s="81" t="s">
        <v>60</v>
      </c>
      <c r="G20" s="82" t="s">
        <v>20</v>
      </c>
      <c r="H20" s="82" t="s">
        <v>43</v>
      </c>
      <c r="I20" s="82" t="s">
        <v>53</v>
      </c>
      <c r="J20" s="83" t="s">
        <v>29</v>
      </c>
      <c r="K20" s="82"/>
      <c r="L20" s="72"/>
      <c r="M20" s="73"/>
      <c r="N20" s="73"/>
      <c r="O20" s="51"/>
      <c r="P20" s="51"/>
      <c r="Q20" s="84">
        <v>130</v>
      </c>
      <c r="R20" s="53" t="str">
        <f>IF(Q20&gt;=170,"КМС",IF(Q20&gt;=160,"1",IF(Q20&gt;=150,"2",IF(Q20&gt;=140,"3",IF(Q20&gt;=130,"1юн.",IF(Q20&gt;=120,"2юн.",IF(Q20&gt;=110,"3юн.",IF(Q20&lt;110,"б/р"))))))))</f>
        <v>1юн.</v>
      </c>
      <c r="S20" s="54">
        <v>16</v>
      </c>
      <c r="T20" s="87" t="s">
        <v>61</v>
      </c>
    </row>
  </sheetData>
  <sheetProtection/>
  <mergeCells count="46">
    <mergeCell ref="Q14:Q15"/>
    <mergeCell ref="R14:R15"/>
    <mergeCell ref="T14:T15"/>
    <mergeCell ref="C13:D13"/>
    <mergeCell ref="G13:I13"/>
    <mergeCell ref="F14:F15"/>
    <mergeCell ref="G14:P14"/>
    <mergeCell ref="A14:A15"/>
    <mergeCell ref="B14:B15"/>
    <mergeCell ref="C14:C15"/>
    <mergeCell ref="D14:D15"/>
    <mergeCell ref="E14:E15"/>
    <mergeCell ref="F8:F9"/>
    <mergeCell ref="A8:A9"/>
    <mergeCell ref="B8:B9"/>
    <mergeCell ref="C8:C9"/>
    <mergeCell ref="D8:D9"/>
    <mergeCell ref="G8:P8"/>
    <mergeCell ref="Q8:Q9"/>
    <mergeCell ref="R8:R9"/>
    <mergeCell ref="S8:S9"/>
    <mergeCell ref="T8:T9"/>
    <mergeCell ref="G4:P4"/>
    <mergeCell ref="Q4:Q5"/>
    <mergeCell ref="R4:R5"/>
    <mergeCell ref="S4:S5"/>
    <mergeCell ref="T4:T5"/>
    <mergeCell ref="E8:E9"/>
    <mergeCell ref="A4:A5"/>
    <mergeCell ref="B4:B5"/>
    <mergeCell ref="C4:C5"/>
    <mergeCell ref="D4:D5"/>
    <mergeCell ref="E4:E5"/>
    <mergeCell ref="F4:F5"/>
    <mergeCell ref="G1:P2"/>
    <mergeCell ref="Q1:Q2"/>
    <mergeCell ref="R1:R2"/>
    <mergeCell ref="S1:S2"/>
    <mergeCell ref="T1:T2"/>
    <mergeCell ref="F1:F2"/>
    <mergeCell ref="C3:D3"/>
    <mergeCell ref="A1:A2"/>
    <mergeCell ref="B1:B2"/>
    <mergeCell ref="C1:C2"/>
    <mergeCell ref="D1:D2"/>
    <mergeCell ref="E1:E2"/>
  </mergeCells>
  <printOptions horizontalCentered="1"/>
  <pageMargins left="0" right="0" top="0.35433070866141736" bottom="0.15748031496062992" header="0.11811023622047245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28"/>
  <sheetViews>
    <sheetView view="pageBreakPreview" zoomScale="90" zoomScaleNormal="90" zoomScaleSheetLayoutView="90" zoomScalePageLayoutView="0" workbookViewId="0" topLeftCell="A85">
      <selection activeCell="F25" sqref="F25:G25"/>
    </sheetView>
  </sheetViews>
  <sheetFormatPr defaultColWidth="9.140625" defaultRowHeight="15"/>
  <cols>
    <col min="1" max="1" width="5.140625" style="130" customWidth="1"/>
    <col min="2" max="2" width="5.00390625" style="130" customWidth="1"/>
    <col min="3" max="3" width="20.57421875" style="130" customWidth="1"/>
    <col min="4" max="4" width="8.7109375" style="131" customWidth="1"/>
    <col min="5" max="5" width="11.8515625" style="130" customWidth="1"/>
    <col min="6" max="6" width="10.7109375" style="130" customWidth="1"/>
    <col min="7" max="12" width="5.00390625" style="132" customWidth="1"/>
    <col min="13" max="13" width="6.00390625" style="132" customWidth="1"/>
    <col min="14" max="14" width="5.00390625" style="130" bestFit="1" customWidth="1"/>
    <col min="15" max="15" width="3.140625" style="130" bestFit="1" customWidth="1"/>
    <col min="16" max="16" width="19.421875" style="130" customWidth="1"/>
    <col min="17" max="16384" width="9.140625" style="1" customWidth="1"/>
  </cols>
  <sheetData>
    <row r="1" spans="1:16" ht="15.75" thickBot="1">
      <c r="A1" s="92"/>
      <c r="B1" s="92"/>
      <c r="C1" s="93"/>
      <c r="D1" s="94"/>
      <c r="E1" s="95"/>
      <c r="F1" s="95"/>
      <c r="G1" s="96"/>
      <c r="H1" s="96"/>
      <c r="I1" s="96"/>
      <c r="J1" s="96"/>
      <c r="K1" s="96"/>
      <c r="L1" s="96"/>
      <c r="M1" s="96"/>
      <c r="N1" s="97"/>
      <c r="O1" s="97"/>
      <c r="P1" s="98"/>
    </row>
    <row r="2" spans="1:16" ht="15">
      <c r="A2" s="337" t="s">
        <v>0</v>
      </c>
      <c r="B2" s="339" t="s">
        <v>1</v>
      </c>
      <c r="C2" s="341" t="s">
        <v>62</v>
      </c>
      <c r="D2" s="343" t="s">
        <v>63</v>
      </c>
      <c r="E2" s="345" t="s">
        <v>4</v>
      </c>
      <c r="F2" s="354" t="s">
        <v>64</v>
      </c>
      <c r="G2" s="347" t="s">
        <v>65</v>
      </c>
      <c r="H2" s="347"/>
      <c r="I2" s="347"/>
      <c r="J2" s="347"/>
      <c r="K2" s="347"/>
      <c r="L2" s="347"/>
      <c r="M2" s="348" t="s">
        <v>6</v>
      </c>
      <c r="N2" s="350" t="s">
        <v>7</v>
      </c>
      <c r="O2" s="350" t="s">
        <v>8</v>
      </c>
      <c r="P2" s="352" t="s">
        <v>66</v>
      </c>
    </row>
    <row r="3" spans="1:16" ht="39.75" customHeight="1" thickBot="1">
      <c r="A3" s="338"/>
      <c r="B3" s="340"/>
      <c r="C3" s="342"/>
      <c r="D3" s="344"/>
      <c r="E3" s="346"/>
      <c r="F3" s="355"/>
      <c r="G3" s="99">
        <v>1</v>
      </c>
      <c r="H3" s="100">
        <v>2</v>
      </c>
      <c r="I3" s="100">
        <v>3</v>
      </c>
      <c r="J3" s="100">
        <v>4</v>
      </c>
      <c r="K3" s="100">
        <v>5</v>
      </c>
      <c r="L3" s="100">
        <v>6</v>
      </c>
      <c r="M3" s="349"/>
      <c r="N3" s="351"/>
      <c r="O3" s="351"/>
      <c r="P3" s="353"/>
    </row>
    <row r="4" spans="1:16" ht="15.75" thickBot="1">
      <c r="A4" s="101" t="s">
        <v>67</v>
      </c>
      <c r="B4" s="102"/>
      <c r="C4" s="102"/>
      <c r="D4" s="103"/>
      <c r="E4" s="104"/>
      <c r="F4" s="102"/>
      <c r="G4" s="105"/>
      <c r="H4" s="105"/>
      <c r="I4" s="105"/>
      <c r="J4" s="105"/>
      <c r="K4" s="105"/>
      <c r="L4" s="105"/>
      <c r="M4" s="105"/>
      <c r="N4" s="102"/>
      <c r="O4" s="102"/>
      <c r="P4" s="106"/>
    </row>
    <row r="5" spans="1:16" ht="15">
      <c r="A5" s="107">
        <f>RANK(M5,$M$5:$M$20)</f>
        <v>1</v>
      </c>
      <c r="B5" s="108">
        <v>363</v>
      </c>
      <c r="C5" s="109" t="s">
        <v>68</v>
      </c>
      <c r="D5" s="110">
        <v>35930</v>
      </c>
      <c r="E5" s="111" t="s">
        <v>69</v>
      </c>
      <c r="F5" s="112" t="s">
        <v>70</v>
      </c>
      <c r="G5" s="113" t="s">
        <v>71</v>
      </c>
      <c r="H5" s="113">
        <v>5.17</v>
      </c>
      <c r="I5" s="113">
        <v>5.11</v>
      </c>
      <c r="J5" s="113">
        <v>4.57</v>
      </c>
      <c r="K5" s="113">
        <v>5.21</v>
      </c>
      <c r="L5" s="113">
        <v>4.77</v>
      </c>
      <c r="M5" s="113">
        <f aca="true" t="shared" si="0" ref="M5:M19">MAX(G5:L5)</f>
        <v>5.21</v>
      </c>
      <c r="N5" s="114" t="e">
        <f>#VALUE!</f>
        <v>#VALUE!</v>
      </c>
      <c r="O5" s="115">
        <v>25</v>
      </c>
      <c r="P5" s="116" t="s">
        <v>72</v>
      </c>
    </row>
    <row r="6" spans="1:16" ht="15">
      <c r="A6" s="107">
        <f>RANK(M6,$M$5:$M$20)</f>
        <v>2</v>
      </c>
      <c r="B6" s="108">
        <v>70</v>
      </c>
      <c r="C6" s="109" t="s">
        <v>73</v>
      </c>
      <c r="D6" s="110" t="s">
        <v>35</v>
      </c>
      <c r="E6" s="111" t="s">
        <v>59</v>
      </c>
      <c r="F6" s="112" t="s">
        <v>60</v>
      </c>
      <c r="G6" s="113" t="s">
        <v>71</v>
      </c>
      <c r="H6" s="113">
        <v>5.04</v>
      </c>
      <c r="I6" s="113">
        <v>4.9</v>
      </c>
      <c r="J6" s="113">
        <v>4.86</v>
      </c>
      <c r="K6" s="113">
        <v>4.96</v>
      </c>
      <c r="L6" s="113" t="s">
        <v>71</v>
      </c>
      <c r="M6" s="113">
        <f t="shared" si="0"/>
        <v>5.04</v>
      </c>
      <c r="N6" s="114" t="e">
        <f>#VALUE!</f>
        <v>#VALUE!</v>
      </c>
      <c r="O6" s="115">
        <v>22</v>
      </c>
      <c r="P6" s="116" t="s">
        <v>61</v>
      </c>
    </row>
    <row r="7" spans="1:16" ht="15">
      <c r="A7" s="107">
        <f>RANK(M7,$M$5:$M$20)</f>
        <v>3</v>
      </c>
      <c r="B7" s="108">
        <v>104</v>
      </c>
      <c r="C7" s="109" t="s">
        <v>74</v>
      </c>
      <c r="D7" s="110">
        <v>35851</v>
      </c>
      <c r="E7" s="111" t="s">
        <v>51</v>
      </c>
      <c r="F7" s="112" t="s">
        <v>75</v>
      </c>
      <c r="G7" s="113" t="s">
        <v>71</v>
      </c>
      <c r="H7" s="113" t="s">
        <v>71</v>
      </c>
      <c r="I7" s="113">
        <v>4.9</v>
      </c>
      <c r="J7" s="113">
        <v>4.73</v>
      </c>
      <c r="K7" s="113" t="s">
        <v>71</v>
      </c>
      <c r="L7" s="113">
        <v>4.77</v>
      </c>
      <c r="M7" s="113">
        <f t="shared" si="0"/>
        <v>4.9</v>
      </c>
      <c r="N7" s="114" t="e">
        <f>#VALUE!</f>
        <v>#VALUE!</v>
      </c>
      <c r="O7" s="115">
        <v>19</v>
      </c>
      <c r="P7" s="116" t="s">
        <v>76</v>
      </c>
    </row>
    <row r="8" spans="1:19" ht="15.75" customHeight="1">
      <c r="A8" s="107">
        <v>4</v>
      </c>
      <c r="B8" s="108">
        <v>76</v>
      </c>
      <c r="C8" s="109" t="s">
        <v>77</v>
      </c>
      <c r="D8" s="110">
        <v>35940</v>
      </c>
      <c r="E8" s="111" t="s">
        <v>78</v>
      </c>
      <c r="F8" s="112" t="s">
        <v>27</v>
      </c>
      <c r="G8" s="113">
        <v>4.69</v>
      </c>
      <c r="H8" s="113" t="s">
        <v>71</v>
      </c>
      <c r="I8" s="113">
        <v>4.6</v>
      </c>
      <c r="J8" s="113" t="s">
        <v>71</v>
      </c>
      <c r="K8" s="113" t="s">
        <v>71</v>
      </c>
      <c r="L8" s="113">
        <v>4.9</v>
      </c>
      <c r="M8" s="113">
        <f t="shared" si="0"/>
        <v>4.9</v>
      </c>
      <c r="N8" s="114" t="e">
        <f>#VALUE!</f>
        <v>#VALUE!</v>
      </c>
      <c r="O8" s="115">
        <v>17</v>
      </c>
      <c r="P8" s="116" t="s">
        <v>79</v>
      </c>
      <c r="R8" s="117" t="s">
        <v>80</v>
      </c>
      <c r="S8" s="63" t="s">
        <v>81</v>
      </c>
    </row>
    <row r="9" spans="1:19" ht="15.75" customHeight="1">
      <c r="A9" s="107">
        <f aca="true" t="shared" si="1" ref="A9:A19">RANK(M9,$M$5:$M$20)</f>
        <v>5</v>
      </c>
      <c r="B9" s="108">
        <v>443</v>
      </c>
      <c r="C9" s="109" t="s">
        <v>82</v>
      </c>
      <c r="D9" s="110">
        <v>36291</v>
      </c>
      <c r="E9" s="111" t="s">
        <v>83</v>
      </c>
      <c r="F9" s="112" t="s">
        <v>48</v>
      </c>
      <c r="G9" s="113">
        <v>4.64</v>
      </c>
      <c r="H9" s="113">
        <v>4.73</v>
      </c>
      <c r="I9" s="113">
        <v>4.76</v>
      </c>
      <c r="J9" s="113">
        <v>4.7</v>
      </c>
      <c r="K9" s="113">
        <v>4.82</v>
      </c>
      <c r="L9" s="113">
        <v>4.82</v>
      </c>
      <c r="M9" s="113">
        <f t="shared" si="0"/>
        <v>4.82</v>
      </c>
      <c r="N9" s="114" t="e">
        <f>#VALUE!</f>
        <v>#VALUE!</v>
      </c>
      <c r="O9" s="115">
        <v>16</v>
      </c>
      <c r="P9" s="116" t="s">
        <v>84</v>
      </c>
      <c r="R9" s="117" t="s">
        <v>85</v>
      </c>
      <c r="S9" s="63" t="s">
        <v>86</v>
      </c>
    </row>
    <row r="10" spans="1:19" ht="15.75" customHeight="1">
      <c r="A10" s="107">
        <f t="shared" si="1"/>
        <v>6</v>
      </c>
      <c r="B10" s="108">
        <v>9</v>
      </c>
      <c r="C10" s="109" t="s">
        <v>87</v>
      </c>
      <c r="D10" s="110">
        <v>35897</v>
      </c>
      <c r="E10" s="111" t="s">
        <v>26</v>
      </c>
      <c r="F10" s="112" t="s">
        <v>27</v>
      </c>
      <c r="G10" s="113">
        <v>4.64</v>
      </c>
      <c r="H10" s="113">
        <v>4.2</v>
      </c>
      <c r="I10" s="113">
        <v>4.57</v>
      </c>
      <c r="J10" s="113">
        <v>4.6</v>
      </c>
      <c r="K10" s="113" t="s">
        <v>71</v>
      </c>
      <c r="L10" s="113" t="s">
        <v>71</v>
      </c>
      <c r="M10" s="113">
        <f t="shared" si="0"/>
        <v>4.64</v>
      </c>
      <c r="N10" s="114" t="e">
        <f>#VALUE!</f>
        <v>#VALUE!</v>
      </c>
      <c r="O10" s="115">
        <v>15</v>
      </c>
      <c r="P10" s="116" t="s">
        <v>88</v>
      </c>
      <c r="R10" s="117" t="s">
        <v>89</v>
      </c>
      <c r="S10" s="63" t="s">
        <v>90</v>
      </c>
    </row>
    <row r="11" spans="1:19" ht="15.75" customHeight="1">
      <c r="A11" s="107">
        <f t="shared" si="1"/>
        <v>7</v>
      </c>
      <c r="B11" s="108">
        <v>310</v>
      </c>
      <c r="C11" s="109" t="s">
        <v>91</v>
      </c>
      <c r="D11" s="110">
        <v>35804</v>
      </c>
      <c r="E11" s="111" t="s">
        <v>92</v>
      </c>
      <c r="F11" s="112" t="s">
        <v>48</v>
      </c>
      <c r="G11" s="113">
        <v>4.41</v>
      </c>
      <c r="H11" s="113">
        <v>4.22</v>
      </c>
      <c r="I11" s="113">
        <v>4.42</v>
      </c>
      <c r="J11" s="113">
        <v>4.12</v>
      </c>
      <c r="K11" s="113">
        <v>4.46</v>
      </c>
      <c r="L11" s="113" t="s">
        <v>71</v>
      </c>
      <c r="M11" s="113">
        <f t="shared" si="0"/>
        <v>4.46</v>
      </c>
      <c r="N11" s="114" t="e">
        <f>#VALUE!</f>
        <v>#VALUE!</v>
      </c>
      <c r="O11" s="115">
        <v>14</v>
      </c>
      <c r="P11" s="116" t="s">
        <v>93</v>
      </c>
      <c r="R11" s="117" t="s">
        <v>94</v>
      </c>
      <c r="S11" s="63" t="s">
        <v>95</v>
      </c>
    </row>
    <row r="12" spans="1:16" ht="15.75" customHeight="1">
      <c r="A12" s="107">
        <f t="shared" si="1"/>
        <v>8</v>
      </c>
      <c r="B12" s="108">
        <v>23</v>
      </c>
      <c r="C12" s="109" t="s">
        <v>96</v>
      </c>
      <c r="D12" s="110" t="s">
        <v>35</v>
      </c>
      <c r="E12" s="111" t="s">
        <v>97</v>
      </c>
      <c r="F12" s="112" t="s">
        <v>27</v>
      </c>
      <c r="G12" s="113">
        <v>4.31</v>
      </c>
      <c r="H12" s="113">
        <v>4.4</v>
      </c>
      <c r="I12" s="113">
        <v>4.13</v>
      </c>
      <c r="J12" s="113">
        <v>4.07</v>
      </c>
      <c r="K12" s="113">
        <v>4.05</v>
      </c>
      <c r="L12" s="113">
        <v>3.9</v>
      </c>
      <c r="M12" s="113">
        <f t="shared" si="0"/>
        <v>4.4</v>
      </c>
      <c r="N12" s="114" t="e">
        <f>#VALUE!</f>
        <v>#VALUE!</v>
      </c>
      <c r="O12" s="115" t="s">
        <v>37</v>
      </c>
      <c r="P12" s="116" t="s">
        <v>33</v>
      </c>
    </row>
    <row r="13" spans="1:16" ht="15.75" customHeight="1">
      <c r="A13" s="107">
        <f t="shared" si="1"/>
        <v>9</v>
      </c>
      <c r="B13" s="108">
        <v>878</v>
      </c>
      <c r="C13" s="109" t="s">
        <v>98</v>
      </c>
      <c r="D13" s="110">
        <v>36050</v>
      </c>
      <c r="E13" s="111" t="s">
        <v>41</v>
      </c>
      <c r="F13" s="112" t="s">
        <v>42</v>
      </c>
      <c r="G13" s="113" t="s">
        <v>71</v>
      </c>
      <c r="H13" s="113">
        <v>4.36</v>
      </c>
      <c r="I13" s="113">
        <v>4.17</v>
      </c>
      <c r="J13" s="113"/>
      <c r="K13" s="113"/>
      <c r="L13" s="113"/>
      <c r="M13" s="113">
        <f t="shared" si="0"/>
        <v>4.36</v>
      </c>
      <c r="N13" s="114" t="e">
        <f>#VALUE!</f>
        <v>#VALUE!</v>
      </c>
      <c r="O13" s="115">
        <v>13</v>
      </c>
      <c r="P13" s="116" t="s">
        <v>99</v>
      </c>
    </row>
    <row r="14" spans="1:16" ht="15.75" customHeight="1">
      <c r="A14" s="107">
        <f t="shared" si="1"/>
        <v>10</v>
      </c>
      <c r="B14" s="108">
        <v>22</v>
      </c>
      <c r="C14" s="109" t="s">
        <v>100</v>
      </c>
      <c r="D14" s="110">
        <v>35847</v>
      </c>
      <c r="E14" s="111" t="s">
        <v>97</v>
      </c>
      <c r="F14" s="112" t="s">
        <v>27</v>
      </c>
      <c r="G14" s="113" t="s">
        <v>71</v>
      </c>
      <c r="H14" s="113">
        <v>4.28</v>
      </c>
      <c r="I14" s="113">
        <v>4.28</v>
      </c>
      <c r="J14" s="113"/>
      <c r="K14" s="113"/>
      <c r="L14" s="113"/>
      <c r="M14" s="113">
        <f t="shared" si="0"/>
        <v>4.28</v>
      </c>
      <c r="N14" s="114" t="e">
        <f>#VALUE!</f>
        <v>#VALUE!</v>
      </c>
      <c r="O14" s="115" t="s">
        <v>37</v>
      </c>
      <c r="P14" s="116" t="s">
        <v>33</v>
      </c>
    </row>
    <row r="15" spans="1:16" ht="15.75" customHeight="1">
      <c r="A15" s="107">
        <f t="shared" si="1"/>
        <v>11</v>
      </c>
      <c r="B15" s="108">
        <v>24</v>
      </c>
      <c r="C15" s="109" t="s">
        <v>101</v>
      </c>
      <c r="D15" s="110" t="s">
        <v>35</v>
      </c>
      <c r="E15" s="111" t="s">
        <v>97</v>
      </c>
      <c r="F15" s="112" t="s">
        <v>27</v>
      </c>
      <c r="G15" s="113">
        <v>4.14</v>
      </c>
      <c r="H15" s="113">
        <v>3.92</v>
      </c>
      <c r="I15" s="113">
        <v>3.94</v>
      </c>
      <c r="J15" s="113"/>
      <c r="K15" s="113"/>
      <c r="L15" s="113"/>
      <c r="M15" s="113">
        <f t="shared" si="0"/>
        <v>4.14</v>
      </c>
      <c r="N15" s="114" t="e">
        <f>#VALUE!</f>
        <v>#VALUE!</v>
      </c>
      <c r="O15" s="115" t="s">
        <v>37</v>
      </c>
      <c r="P15" s="116" t="s">
        <v>33</v>
      </c>
    </row>
    <row r="16" spans="1:16" ht="15.75" customHeight="1">
      <c r="A16" s="107">
        <f t="shared" si="1"/>
        <v>12</v>
      </c>
      <c r="B16" s="108">
        <v>268</v>
      </c>
      <c r="C16" s="109" t="s">
        <v>102</v>
      </c>
      <c r="D16" s="110" t="s">
        <v>35</v>
      </c>
      <c r="E16" s="111" t="s">
        <v>32</v>
      </c>
      <c r="F16" s="112" t="s">
        <v>103</v>
      </c>
      <c r="G16" s="113">
        <v>4.08</v>
      </c>
      <c r="H16" s="113">
        <v>4.1</v>
      </c>
      <c r="I16" s="113" t="s">
        <v>71</v>
      </c>
      <c r="J16" s="113"/>
      <c r="K16" s="113"/>
      <c r="L16" s="113"/>
      <c r="M16" s="113">
        <f t="shared" si="0"/>
        <v>4.1</v>
      </c>
      <c r="N16" s="114" t="e">
        <f>#VALUE!</f>
        <v>#VALUE!</v>
      </c>
      <c r="O16" s="115">
        <v>12</v>
      </c>
      <c r="P16" s="116" t="s">
        <v>104</v>
      </c>
    </row>
    <row r="17" spans="1:16" ht="15.75" customHeight="1">
      <c r="A17" s="107">
        <f t="shared" si="1"/>
        <v>13</v>
      </c>
      <c r="B17" s="108">
        <v>207</v>
      </c>
      <c r="C17" s="109" t="s">
        <v>105</v>
      </c>
      <c r="D17" s="110">
        <v>35961</v>
      </c>
      <c r="E17" s="111" t="s">
        <v>106</v>
      </c>
      <c r="F17" s="112" t="s">
        <v>48</v>
      </c>
      <c r="G17" s="113">
        <v>4.04</v>
      </c>
      <c r="H17" s="113">
        <v>3.67</v>
      </c>
      <c r="I17" s="113">
        <v>4.02</v>
      </c>
      <c r="J17" s="113"/>
      <c r="K17" s="113"/>
      <c r="L17" s="113"/>
      <c r="M17" s="113">
        <f t="shared" si="0"/>
        <v>4.04</v>
      </c>
      <c r="N17" s="114" t="e">
        <f>#VALUE!</f>
        <v>#VALUE!</v>
      </c>
      <c r="O17" s="115">
        <v>11</v>
      </c>
      <c r="P17" s="116" t="s">
        <v>107</v>
      </c>
    </row>
    <row r="18" spans="1:16" ht="15.75" customHeight="1">
      <c r="A18" s="107">
        <f t="shared" si="1"/>
        <v>14</v>
      </c>
      <c r="B18" s="108">
        <v>238</v>
      </c>
      <c r="C18" s="109" t="s">
        <v>108</v>
      </c>
      <c r="D18" s="110">
        <v>36213</v>
      </c>
      <c r="E18" s="111" t="s">
        <v>109</v>
      </c>
      <c r="F18" s="112" t="s">
        <v>48</v>
      </c>
      <c r="G18" s="113">
        <v>3.7</v>
      </c>
      <c r="H18" s="113">
        <v>3.87</v>
      </c>
      <c r="I18" s="113">
        <v>4.02</v>
      </c>
      <c r="J18" s="113"/>
      <c r="K18" s="113"/>
      <c r="L18" s="113"/>
      <c r="M18" s="113">
        <f t="shared" si="0"/>
        <v>4.02</v>
      </c>
      <c r="N18" s="114" t="e">
        <f>#VALUE!</f>
        <v>#VALUE!</v>
      </c>
      <c r="O18" s="115" t="s">
        <v>37</v>
      </c>
      <c r="P18" s="116" t="s">
        <v>110</v>
      </c>
    </row>
    <row r="19" spans="1:16" ht="15.75" customHeight="1">
      <c r="A19" s="107">
        <f t="shared" si="1"/>
        <v>15</v>
      </c>
      <c r="B19" s="108">
        <v>30</v>
      </c>
      <c r="C19" s="109" t="s">
        <v>111</v>
      </c>
      <c r="D19" s="110">
        <v>36835</v>
      </c>
      <c r="E19" s="111" t="s">
        <v>97</v>
      </c>
      <c r="F19" s="112" t="s">
        <v>27</v>
      </c>
      <c r="G19" s="113">
        <v>3.64</v>
      </c>
      <c r="H19" s="113">
        <v>3.73</v>
      </c>
      <c r="I19" s="113">
        <v>3.65</v>
      </c>
      <c r="J19" s="113"/>
      <c r="K19" s="113"/>
      <c r="L19" s="113"/>
      <c r="M19" s="113">
        <f t="shared" si="0"/>
        <v>3.73</v>
      </c>
      <c r="N19" s="114" t="e">
        <f>#VALUE!</f>
        <v>#VALUE!</v>
      </c>
      <c r="O19" s="115" t="s">
        <v>37</v>
      </c>
      <c r="P19" s="116" t="s">
        <v>112</v>
      </c>
    </row>
    <row r="20" spans="1:16" ht="15.75" customHeight="1" thickBot="1">
      <c r="A20" s="107"/>
      <c r="B20" s="108">
        <v>341</v>
      </c>
      <c r="C20" s="109" t="s">
        <v>113</v>
      </c>
      <c r="D20" s="110">
        <v>36494</v>
      </c>
      <c r="E20" s="111" t="s">
        <v>97</v>
      </c>
      <c r="F20" s="112" t="s">
        <v>27</v>
      </c>
      <c r="G20" s="113" t="s">
        <v>71</v>
      </c>
      <c r="H20" s="113" t="s">
        <v>71</v>
      </c>
      <c r="I20" s="113" t="s">
        <v>71</v>
      </c>
      <c r="J20" s="113"/>
      <c r="K20" s="113"/>
      <c r="L20" s="113"/>
      <c r="M20" s="113" t="s">
        <v>89</v>
      </c>
      <c r="N20" s="114"/>
      <c r="O20" s="115" t="s">
        <v>37</v>
      </c>
      <c r="P20" s="116" t="s">
        <v>114</v>
      </c>
    </row>
    <row r="21" spans="1:19" ht="15.75" customHeight="1" thickBot="1">
      <c r="A21" s="101" t="s">
        <v>115</v>
      </c>
      <c r="B21" s="102"/>
      <c r="C21" s="102"/>
      <c r="D21" s="103"/>
      <c r="E21" s="104"/>
      <c r="F21" s="102"/>
      <c r="G21" s="105"/>
      <c r="H21" s="105"/>
      <c r="I21" s="105"/>
      <c r="J21" s="105"/>
      <c r="K21" s="105"/>
      <c r="L21" s="105"/>
      <c r="M21" s="105"/>
      <c r="N21" s="102"/>
      <c r="O21" s="102"/>
      <c r="P21" s="106"/>
      <c r="R21" s="117" t="s">
        <v>80</v>
      </c>
      <c r="S21" s="63" t="s">
        <v>81</v>
      </c>
    </row>
    <row r="22" spans="1:21" ht="15.75" customHeight="1">
      <c r="A22" s="118">
        <f aca="true" t="shared" si="2" ref="A22:A28">RANK(M22,$M$22:$M$28)</f>
        <v>1</v>
      </c>
      <c r="B22" s="119">
        <v>16</v>
      </c>
      <c r="C22" s="109" t="s">
        <v>31</v>
      </c>
      <c r="D22" s="110">
        <v>35898</v>
      </c>
      <c r="E22" s="111" t="s">
        <v>32</v>
      </c>
      <c r="F22" s="112" t="s">
        <v>27</v>
      </c>
      <c r="G22" s="113">
        <v>10.4</v>
      </c>
      <c r="H22" s="113">
        <v>10.78</v>
      </c>
      <c r="I22" s="113">
        <v>10.2</v>
      </c>
      <c r="J22" s="113" t="s">
        <v>71</v>
      </c>
      <c r="K22" s="113" t="s">
        <v>71</v>
      </c>
      <c r="L22" s="113" t="s">
        <v>71</v>
      </c>
      <c r="M22" s="113">
        <f aca="true" t="shared" si="3" ref="M22:M28">MAX(G22:L22)</f>
        <v>10.78</v>
      </c>
      <c r="N22" s="114" t="e">
        <f>#VALUE!</f>
        <v>#VALUE!</v>
      </c>
      <c r="O22" s="115">
        <v>25</v>
      </c>
      <c r="P22" s="116" t="s">
        <v>33</v>
      </c>
      <c r="R22" s="117" t="s">
        <v>85</v>
      </c>
      <c r="S22" s="63" t="s">
        <v>86</v>
      </c>
      <c r="U22" s="63"/>
    </row>
    <row r="23" spans="1:21" ht="15.75" customHeight="1">
      <c r="A23" s="118">
        <f t="shared" si="2"/>
        <v>2</v>
      </c>
      <c r="B23" s="119">
        <v>4</v>
      </c>
      <c r="C23" s="109" t="s">
        <v>116</v>
      </c>
      <c r="D23" s="110">
        <v>36022</v>
      </c>
      <c r="E23" s="111" t="s">
        <v>97</v>
      </c>
      <c r="F23" s="112" t="s">
        <v>27</v>
      </c>
      <c r="G23" s="113">
        <v>10.74</v>
      </c>
      <c r="H23" s="113">
        <v>10.53</v>
      </c>
      <c r="I23" s="113" t="s">
        <v>71</v>
      </c>
      <c r="J23" s="113">
        <v>10.3</v>
      </c>
      <c r="K23" s="113">
        <v>9.65</v>
      </c>
      <c r="L23" s="113" t="s">
        <v>71</v>
      </c>
      <c r="M23" s="113">
        <f t="shared" si="3"/>
        <v>10.74</v>
      </c>
      <c r="N23" s="114" t="e">
        <f>#VALUE!</f>
        <v>#VALUE!</v>
      </c>
      <c r="O23" s="115" t="s">
        <v>37</v>
      </c>
      <c r="P23" s="116" t="s">
        <v>114</v>
      </c>
      <c r="R23" s="117" t="s">
        <v>89</v>
      </c>
      <c r="S23" s="63" t="s">
        <v>90</v>
      </c>
      <c r="U23" s="63"/>
    </row>
    <row r="24" spans="1:21" ht="15.75" customHeight="1">
      <c r="A24" s="118">
        <f t="shared" si="2"/>
        <v>3</v>
      </c>
      <c r="B24" s="119">
        <v>363</v>
      </c>
      <c r="C24" s="109" t="s">
        <v>68</v>
      </c>
      <c r="D24" s="110">
        <v>35930</v>
      </c>
      <c r="E24" s="111" t="s">
        <v>69</v>
      </c>
      <c r="F24" s="112" t="s">
        <v>70</v>
      </c>
      <c r="G24" s="113">
        <v>10.62</v>
      </c>
      <c r="H24" s="113">
        <v>10.69</v>
      </c>
      <c r="I24" s="113" t="s">
        <v>71</v>
      </c>
      <c r="J24" s="113" t="s">
        <v>71</v>
      </c>
      <c r="K24" s="113" t="s">
        <v>71</v>
      </c>
      <c r="L24" s="113">
        <v>10.33</v>
      </c>
      <c r="M24" s="113">
        <f t="shared" si="3"/>
        <v>10.69</v>
      </c>
      <c r="N24" s="114" t="e">
        <f>#VALUE!</f>
        <v>#VALUE!</v>
      </c>
      <c r="O24" s="115">
        <v>22</v>
      </c>
      <c r="P24" s="116" t="s">
        <v>72</v>
      </c>
      <c r="R24" s="117" t="s">
        <v>94</v>
      </c>
      <c r="S24" s="63" t="s">
        <v>95</v>
      </c>
      <c r="U24" s="63"/>
    </row>
    <row r="25" spans="1:21" ht="15.75" customHeight="1">
      <c r="A25" s="118">
        <f t="shared" si="2"/>
        <v>4</v>
      </c>
      <c r="B25" s="119">
        <v>7</v>
      </c>
      <c r="C25" s="109" t="s">
        <v>25</v>
      </c>
      <c r="D25" s="110">
        <v>35843</v>
      </c>
      <c r="E25" s="111" t="s">
        <v>26</v>
      </c>
      <c r="F25" s="112" t="s">
        <v>27</v>
      </c>
      <c r="G25" s="113">
        <v>10.18</v>
      </c>
      <c r="H25" s="113" t="s">
        <v>71</v>
      </c>
      <c r="I25" s="113" t="s">
        <v>71</v>
      </c>
      <c r="J25" s="113" t="s">
        <v>71</v>
      </c>
      <c r="K25" s="113" t="s">
        <v>71</v>
      </c>
      <c r="L25" s="113" t="s">
        <v>71</v>
      </c>
      <c r="M25" s="113">
        <f t="shared" si="3"/>
        <v>10.18</v>
      </c>
      <c r="N25" s="114" t="e">
        <f>#VALUE!</f>
        <v>#VALUE!</v>
      </c>
      <c r="O25" s="115">
        <v>19</v>
      </c>
      <c r="P25" s="116" t="s">
        <v>30</v>
      </c>
      <c r="R25" s="117"/>
      <c r="S25" s="63"/>
      <c r="U25" s="63"/>
    </row>
    <row r="26" spans="1:21" ht="15.75" customHeight="1">
      <c r="A26" s="118">
        <f t="shared" si="2"/>
        <v>5</v>
      </c>
      <c r="B26" s="119">
        <v>23</v>
      </c>
      <c r="C26" s="109" t="s">
        <v>96</v>
      </c>
      <c r="D26" s="110" t="s">
        <v>35</v>
      </c>
      <c r="E26" s="111" t="s">
        <v>97</v>
      </c>
      <c r="F26" s="112" t="s">
        <v>27</v>
      </c>
      <c r="G26" s="113" t="s">
        <v>71</v>
      </c>
      <c r="H26" s="113">
        <v>9.31</v>
      </c>
      <c r="I26" s="113">
        <v>8.67</v>
      </c>
      <c r="J26" s="113" t="s">
        <v>71</v>
      </c>
      <c r="K26" s="113">
        <v>8.96</v>
      </c>
      <c r="L26" s="113">
        <v>8.7</v>
      </c>
      <c r="M26" s="113">
        <f t="shared" si="3"/>
        <v>9.31</v>
      </c>
      <c r="N26" s="114" t="e">
        <f>#VALUE!</f>
        <v>#VALUE!</v>
      </c>
      <c r="O26" s="115" t="s">
        <v>37</v>
      </c>
      <c r="P26" s="116" t="s">
        <v>33</v>
      </c>
      <c r="R26" s="117"/>
      <c r="S26" s="63"/>
      <c r="U26" s="63"/>
    </row>
    <row r="27" spans="1:21" ht="15.75" customHeight="1">
      <c r="A27" s="118">
        <f t="shared" si="2"/>
        <v>6</v>
      </c>
      <c r="B27" s="119">
        <v>22</v>
      </c>
      <c r="C27" s="109" t="s">
        <v>100</v>
      </c>
      <c r="D27" s="110">
        <v>35847</v>
      </c>
      <c r="E27" s="111" t="s">
        <v>97</v>
      </c>
      <c r="F27" s="112" t="s">
        <v>27</v>
      </c>
      <c r="G27" s="113">
        <v>9.17</v>
      </c>
      <c r="H27" s="113">
        <v>9.12</v>
      </c>
      <c r="I27" s="113">
        <v>8.9</v>
      </c>
      <c r="J27" s="113">
        <v>9.21</v>
      </c>
      <c r="K27" s="113">
        <v>9.2</v>
      </c>
      <c r="L27" s="113">
        <v>8.8</v>
      </c>
      <c r="M27" s="113">
        <f t="shared" si="3"/>
        <v>9.21</v>
      </c>
      <c r="N27" s="114" t="e">
        <f>#VALUE!</f>
        <v>#VALUE!</v>
      </c>
      <c r="O27" s="115" t="s">
        <v>37</v>
      </c>
      <c r="P27" s="116" t="s">
        <v>33</v>
      </c>
      <c r="R27" s="117"/>
      <c r="S27" s="63"/>
      <c r="U27" s="63"/>
    </row>
    <row r="28" spans="1:21" ht="15.75" customHeight="1" thickBot="1">
      <c r="A28" s="118">
        <f t="shared" si="2"/>
        <v>7</v>
      </c>
      <c r="B28" s="119">
        <v>24</v>
      </c>
      <c r="C28" s="109" t="s">
        <v>101</v>
      </c>
      <c r="D28" s="110" t="s">
        <v>35</v>
      </c>
      <c r="E28" s="111" t="s">
        <v>97</v>
      </c>
      <c r="F28" s="112" t="s">
        <v>27</v>
      </c>
      <c r="G28" s="113">
        <v>8.5</v>
      </c>
      <c r="H28" s="113" t="s">
        <v>71</v>
      </c>
      <c r="I28" s="113" t="s">
        <v>71</v>
      </c>
      <c r="J28" s="113">
        <v>9.05</v>
      </c>
      <c r="K28" s="113">
        <v>8.99</v>
      </c>
      <c r="L28" s="113">
        <v>8.46</v>
      </c>
      <c r="M28" s="113">
        <f t="shared" si="3"/>
        <v>9.05</v>
      </c>
      <c r="N28" s="114" t="e">
        <f>#VALUE!</f>
        <v>#VALUE!</v>
      </c>
      <c r="O28" s="115" t="s">
        <v>37</v>
      </c>
      <c r="P28" s="116" t="s">
        <v>33</v>
      </c>
      <c r="R28" s="117"/>
      <c r="S28" s="63"/>
      <c r="U28" s="63"/>
    </row>
    <row r="29" spans="1:16" ht="15.75" customHeight="1" thickBot="1">
      <c r="A29" s="101" t="s">
        <v>117</v>
      </c>
      <c r="B29" s="102"/>
      <c r="C29" s="102"/>
      <c r="D29" s="103"/>
      <c r="E29" s="104"/>
      <c r="F29" s="102"/>
      <c r="G29" s="105"/>
      <c r="H29" s="105"/>
      <c r="I29" s="105"/>
      <c r="J29" s="105"/>
      <c r="K29" s="105"/>
      <c r="L29" s="105"/>
      <c r="M29" s="105"/>
      <c r="N29" s="102"/>
      <c r="O29" s="102"/>
      <c r="P29" s="106"/>
    </row>
    <row r="30" spans="1:16" ht="15.75" customHeight="1">
      <c r="A30" s="107">
        <f aca="true" t="shared" si="4" ref="A30:A37">RANK(M30,$M$30:$M$37)</f>
        <v>1</v>
      </c>
      <c r="B30" s="108">
        <v>101</v>
      </c>
      <c r="C30" s="109" t="s">
        <v>118</v>
      </c>
      <c r="D30" s="110">
        <v>35830</v>
      </c>
      <c r="E30" s="111" t="s">
        <v>51</v>
      </c>
      <c r="F30" s="112" t="s">
        <v>52</v>
      </c>
      <c r="G30" s="113">
        <v>11.61</v>
      </c>
      <c r="H30" s="113">
        <v>12</v>
      </c>
      <c r="I30" s="113" t="s">
        <v>71</v>
      </c>
      <c r="J30" s="113">
        <v>12.45</v>
      </c>
      <c r="K30" s="113">
        <v>12</v>
      </c>
      <c r="L30" s="113">
        <v>12.35</v>
      </c>
      <c r="M30" s="113">
        <f aca="true" t="shared" si="5" ref="M30:M37">MAX(G30:L30)</f>
        <v>12.45</v>
      </c>
      <c r="N30" s="120" t="s">
        <v>119</v>
      </c>
      <c r="O30" s="115">
        <v>25</v>
      </c>
      <c r="P30" s="121" t="s">
        <v>120</v>
      </c>
    </row>
    <row r="31" spans="1:21" ht="15.75" customHeight="1">
      <c r="A31" s="107">
        <f t="shared" si="4"/>
        <v>2</v>
      </c>
      <c r="B31" s="108">
        <v>160</v>
      </c>
      <c r="C31" s="109" t="s">
        <v>121</v>
      </c>
      <c r="D31" s="110">
        <v>35843</v>
      </c>
      <c r="E31" s="111" t="s">
        <v>122</v>
      </c>
      <c r="F31" s="112" t="s">
        <v>123</v>
      </c>
      <c r="G31" s="113">
        <v>10.1</v>
      </c>
      <c r="H31" s="113">
        <v>9.43</v>
      </c>
      <c r="I31" s="113">
        <v>9.4</v>
      </c>
      <c r="J31" s="113">
        <v>10.4</v>
      </c>
      <c r="K31" s="113">
        <v>9.4</v>
      </c>
      <c r="L31" s="113">
        <v>9.23</v>
      </c>
      <c r="M31" s="113">
        <f t="shared" si="5"/>
        <v>10.4</v>
      </c>
      <c r="N31" s="120" t="s">
        <v>22</v>
      </c>
      <c r="O31" s="115">
        <v>22</v>
      </c>
      <c r="P31" s="121" t="s">
        <v>124</v>
      </c>
      <c r="R31" s="117" t="s">
        <v>80</v>
      </c>
      <c r="S31" s="63" t="s">
        <v>81</v>
      </c>
      <c r="U31" s="63"/>
    </row>
    <row r="32" spans="1:21" ht="15.75" customHeight="1">
      <c r="A32" s="107">
        <f t="shared" si="4"/>
        <v>3</v>
      </c>
      <c r="B32" s="108">
        <v>909</v>
      </c>
      <c r="C32" s="109" t="s">
        <v>125</v>
      </c>
      <c r="D32" s="110" t="s">
        <v>126</v>
      </c>
      <c r="E32" s="111" t="s">
        <v>47</v>
      </c>
      <c r="F32" s="112" t="s">
        <v>48</v>
      </c>
      <c r="G32" s="113">
        <v>9.66</v>
      </c>
      <c r="H32" s="113">
        <v>9.67</v>
      </c>
      <c r="I32" s="113">
        <v>9.75</v>
      </c>
      <c r="J32" s="113">
        <v>9.3</v>
      </c>
      <c r="K32" s="113">
        <v>9.8</v>
      </c>
      <c r="L32" s="113">
        <v>10.35</v>
      </c>
      <c r="M32" s="113">
        <f t="shared" si="5"/>
        <v>10.35</v>
      </c>
      <c r="N32" s="120" t="s">
        <v>22</v>
      </c>
      <c r="O32" s="115">
        <v>19</v>
      </c>
      <c r="P32" s="121" t="s">
        <v>127</v>
      </c>
      <c r="R32" s="117" t="s">
        <v>85</v>
      </c>
      <c r="S32" s="63" t="s">
        <v>86</v>
      </c>
      <c r="U32" s="63"/>
    </row>
    <row r="33" spans="1:21" ht="15.75" customHeight="1">
      <c r="A33" s="107">
        <f t="shared" si="4"/>
        <v>4</v>
      </c>
      <c r="B33" s="108">
        <v>155</v>
      </c>
      <c r="C33" s="109" t="s">
        <v>128</v>
      </c>
      <c r="D33" s="110">
        <v>36217</v>
      </c>
      <c r="E33" s="111" t="s">
        <v>122</v>
      </c>
      <c r="F33" s="112" t="s">
        <v>123</v>
      </c>
      <c r="G33" s="113">
        <v>9</v>
      </c>
      <c r="H33" s="113">
        <v>9.11</v>
      </c>
      <c r="I33" s="113">
        <v>9.87</v>
      </c>
      <c r="J33" s="113">
        <v>8.93</v>
      </c>
      <c r="K33" s="113">
        <v>9.37</v>
      </c>
      <c r="L33" s="113">
        <v>8.91</v>
      </c>
      <c r="M33" s="113">
        <f t="shared" si="5"/>
        <v>9.87</v>
      </c>
      <c r="N33" s="120" t="s">
        <v>22</v>
      </c>
      <c r="O33" s="115">
        <v>17</v>
      </c>
      <c r="P33" s="121" t="s">
        <v>129</v>
      </c>
      <c r="R33" s="117" t="s">
        <v>89</v>
      </c>
      <c r="S33" s="63" t="s">
        <v>90</v>
      </c>
      <c r="U33" s="63"/>
    </row>
    <row r="34" spans="1:21" ht="15.75" customHeight="1">
      <c r="A34" s="107">
        <f t="shared" si="4"/>
        <v>5</v>
      </c>
      <c r="B34" s="108">
        <v>86</v>
      </c>
      <c r="C34" s="109" t="s">
        <v>130</v>
      </c>
      <c r="D34" s="110">
        <v>36026</v>
      </c>
      <c r="E34" s="111" t="s">
        <v>78</v>
      </c>
      <c r="F34" s="112" t="s">
        <v>27</v>
      </c>
      <c r="G34" s="113" t="s">
        <v>71</v>
      </c>
      <c r="H34" s="113">
        <v>9.37</v>
      </c>
      <c r="I34" s="113">
        <v>9.34</v>
      </c>
      <c r="J34" s="113">
        <v>8.53</v>
      </c>
      <c r="K34" s="113">
        <v>8.71</v>
      </c>
      <c r="L34" s="113">
        <v>8.78</v>
      </c>
      <c r="M34" s="113">
        <f t="shared" si="5"/>
        <v>9.37</v>
      </c>
      <c r="N34" s="120" t="s">
        <v>22</v>
      </c>
      <c r="O34" s="115">
        <v>16</v>
      </c>
      <c r="P34" s="121" t="s">
        <v>131</v>
      </c>
      <c r="R34" s="117" t="s">
        <v>94</v>
      </c>
      <c r="S34" s="63" t="s">
        <v>95</v>
      </c>
      <c r="U34" s="63"/>
    </row>
    <row r="35" spans="1:16" ht="15.75" customHeight="1">
      <c r="A35" s="107">
        <f t="shared" si="4"/>
        <v>6</v>
      </c>
      <c r="B35" s="108">
        <v>863</v>
      </c>
      <c r="C35" s="109" t="s">
        <v>132</v>
      </c>
      <c r="D35" s="110">
        <v>35798</v>
      </c>
      <c r="E35" s="111" t="s">
        <v>41</v>
      </c>
      <c r="F35" s="112" t="s">
        <v>42</v>
      </c>
      <c r="G35" s="113">
        <v>8.78</v>
      </c>
      <c r="H35" s="113" t="s">
        <v>71</v>
      </c>
      <c r="I35" s="113" t="s">
        <v>71</v>
      </c>
      <c r="J35" s="113">
        <v>8.02</v>
      </c>
      <c r="K35" s="113">
        <v>8.15</v>
      </c>
      <c r="L35" s="113" t="s">
        <v>71</v>
      </c>
      <c r="M35" s="113">
        <f t="shared" si="5"/>
        <v>8.78</v>
      </c>
      <c r="N35" s="120" t="str">
        <f>IF(M35&gt;=18.4,"КМС",IF(M35&gt;=16.6,"1р",IF(M35&gt;=14.4,"2р",IF(M35&gt;=12.3,"3р",IF(M35&gt;11,"1юн.",IF(M35&gt;9.5,"2юн.",IF(M35&lt;9.5,"б/р")))))))</f>
        <v>б/р</v>
      </c>
      <c r="O35" s="115">
        <v>15</v>
      </c>
      <c r="P35" s="121" t="s">
        <v>133</v>
      </c>
    </row>
    <row r="36" spans="1:16" ht="15.75" customHeight="1">
      <c r="A36" s="107">
        <f t="shared" si="4"/>
        <v>7</v>
      </c>
      <c r="B36" s="108">
        <v>415</v>
      </c>
      <c r="C36" s="109" t="s">
        <v>134</v>
      </c>
      <c r="D36" s="110">
        <v>36175</v>
      </c>
      <c r="E36" s="111" t="s">
        <v>135</v>
      </c>
      <c r="F36" s="112" t="s">
        <v>48</v>
      </c>
      <c r="G36" s="113">
        <v>8.63</v>
      </c>
      <c r="H36" s="113">
        <v>8.53</v>
      </c>
      <c r="I36" s="113">
        <v>8.31</v>
      </c>
      <c r="J36" s="113">
        <v>8.03</v>
      </c>
      <c r="K36" s="113">
        <v>7.95</v>
      </c>
      <c r="L36" s="113">
        <v>8.32</v>
      </c>
      <c r="M36" s="113">
        <f t="shared" si="5"/>
        <v>8.63</v>
      </c>
      <c r="N36" s="120" t="str">
        <f>IF(M36&gt;=18.4,"КМС",IF(M36&gt;=16.6,"1р",IF(M36&gt;=14.4,"2р",IF(M36&gt;=12.3,"3р",IF(M36&gt;11,"1юн.",IF(M36&gt;9.5,"2юн.",IF(M36&lt;9.5,"б/р")))))))</f>
        <v>б/р</v>
      </c>
      <c r="O36" s="115">
        <v>14</v>
      </c>
      <c r="P36" s="121" t="s">
        <v>136</v>
      </c>
    </row>
    <row r="37" spans="1:16" ht="15.75" customHeight="1" thickBot="1">
      <c r="A37" s="107">
        <f t="shared" si="4"/>
        <v>8</v>
      </c>
      <c r="B37" s="108">
        <v>416</v>
      </c>
      <c r="C37" s="109" t="s">
        <v>137</v>
      </c>
      <c r="D37" s="110">
        <v>36054</v>
      </c>
      <c r="E37" s="111" t="s">
        <v>135</v>
      </c>
      <c r="F37" s="112" t="s">
        <v>48</v>
      </c>
      <c r="G37" s="113">
        <v>8.41</v>
      </c>
      <c r="H37" s="113" t="s">
        <v>71</v>
      </c>
      <c r="I37" s="113">
        <v>7.98</v>
      </c>
      <c r="J37" s="113">
        <v>8.17</v>
      </c>
      <c r="K37" s="113">
        <v>8.6</v>
      </c>
      <c r="L37" s="113">
        <v>8.13</v>
      </c>
      <c r="M37" s="113">
        <f t="shared" si="5"/>
        <v>8.6</v>
      </c>
      <c r="N37" s="120" t="str">
        <f>IF(M37&gt;=18.4,"КМС",IF(M37&gt;=16.6,"1р",IF(M37&gt;=14.4,"2р",IF(M37&gt;=12.3,"3р",IF(M37&gt;11,"1юн.",IF(M37&gt;9.5,"2юн.",IF(M37&lt;9.5,"б/р")))))))</f>
        <v>б/р</v>
      </c>
      <c r="O37" s="115">
        <v>13</v>
      </c>
      <c r="P37" s="121" t="s">
        <v>138</v>
      </c>
    </row>
    <row r="38" spans="1:16" ht="15.75" customHeight="1" thickBot="1">
      <c r="A38" s="101" t="s">
        <v>139</v>
      </c>
      <c r="B38" s="102"/>
      <c r="C38" s="102"/>
      <c r="D38" s="103"/>
      <c r="E38" s="104"/>
      <c r="F38" s="102"/>
      <c r="G38" s="105"/>
      <c r="H38" s="105"/>
      <c r="I38" s="105"/>
      <c r="J38" s="105"/>
      <c r="K38" s="105"/>
      <c r="L38" s="105"/>
      <c r="M38" s="105"/>
      <c r="N38" s="102"/>
      <c r="O38" s="102"/>
      <c r="P38" s="106"/>
    </row>
    <row r="39" spans="1:16" ht="15.75" customHeight="1">
      <c r="A39" s="107">
        <f aca="true" t="shared" si="6" ref="A39:A46">RANK(M39,$M$39:$M$50)</f>
        <v>1</v>
      </c>
      <c r="B39" s="108">
        <v>101</v>
      </c>
      <c r="C39" s="109" t="s">
        <v>118</v>
      </c>
      <c r="D39" s="110">
        <v>35830</v>
      </c>
      <c r="E39" s="111" t="s">
        <v>51</v>
      </c>
      <c r="F39" s="112" t="s">
        <v>52</v>
      </c>
      <c r="G39" s="113">
        <v>30.51</v>
      </c>
      <c r="H39" s="113" t="s">
        <v>71</v>
      </c>
      <c r="I39" s="113" t="s">
        <v>71</v>
      </c>
      <c r="J39" s="113" t="s">
        <v>71</v>
      </c>
      <c r="K39" s="113" t="s">
        <v>71</v>
      </c>
      <c r="L39" s="113">
        <v>35.98</v>
      </c>
      <c r="M39" s="113">
        <f aca="true" t="shared" si="7" ref="M39:M47">MAX(G39:L39)</f>
        <v>35.98</v>
      </c>
      <c r="N39" s="120" t="s">
        <v>22</v>
      </c>
      <c r="O39" s="115">
        <v>25</v>
      </c>
      <c r="P39" s="121" t="s">
        <v>120</v>
      </c>
    </row>
    <row r="40" spans="1:19" ht="15.75" customHeight="1">
      <c r="A40" s="107">
        <f t="shared" si="6"/>
        <v>2</v>
      </c>
      <c r="B40" s="108">
        <v>909</v>
      </c>
      <c r="C40" s="109" t="s">
        <v>125</v>
      </c>
      <c r="D40" s="110" t="s">
        <v>126</v>
      </c>
      <c r="E40" s="111" t="s">
        <v>47</v>
      </c>
      <c r="F40" s="112" t="s">
        <v>48</v>
      </c>
      <c r="G40" s="113">
        <v>20.6</v>
      </c>
      <c r="H40" s="113" t="s">
        <v>71</v>
      </c>
      <c r="I40" s="113" t="s">
        <v>71</v>
      </c>
      <c r="J40" s="113">
        <v>20.7</v>
      </c>
      <c r="K40" s="113">
        <v>30.05</v>
      </c>
      <c r="L40" s="113">
        <v>25.12</v>
      </c>
      <c r="M40" s="113">
        <f t="shared" si="7"/>
        <v>30.05</v>
      </c>
      <c r="N40" s="120" t="s">
        <v>140</v>
      </c>
      <c r="O40" s="115">
        <v>22</v>
      </c>
      <c r="P40" s="121" t="s">
        <v>127</v>
      </c>
      <c r="R40" s="117" t="s">
        <v>80</v>
      </c>
      <c r="S40" s="63" t="s">
        <v>81</v>
      </c>
    </row>
    <row r="41" spans="1:19" ht="15.75" customHeight="1">
      <c r="A41" s="107">
        <f t="shared" si="6"/>
        <v>3</v>
      </c>
      <c r="B41" s="108">
        <v>433</v>
      </c>
      <c r="C41" s="109" t="s">
        <v>141</v>
      </c>
      <c r="D41" s="110">
        <v>35835</v>
      </c>
      <c r="E41" s="111" t="s">
        <v>83</v>
      </c>
      <c r="F41" s="112" t="s">
        <v>48</v>
      </c>
      <c r="G41" s="113" t="s">
        <v>71</v>
      </c>
      <c r="H41" s="113">
        <v>23.25</v>
      </c>
      <c r="I41" s="113">
        <v>26.79</v>
      </c>
      <c r="J41" s="113" t="s">
        <v>71</v>
      </c>
      <c r="K41" s="113">
        <v>26.52</v>
      </c>
      <c r="L41" s="113">
        <v>29.88</v>
      </c>
      <c r="M41" s="113">
        <f t="shared" si="7"/>
        <v>29.88</v>
      </c>
      <c r="N41" s="120" t="s">
        <v>140</v>
      </c>
      <c r="O41" s="115">
        <v>19</v>
      </c>
      <c r="P41" s="121" t="s">
        <v>142</v>
      </c>
      <c r="R41" s="117" t="s">
        <v>85</v>
      </c>
      <c r="S41" s="63" t="s">
        <v>86</v>
      </c>
    </row>
    <row r="42" spans="1:19" ht="15.75" customHeight="1">
      <c r="A42" s="107">
        <f t="shared" si="6"/>
        <v>4</v>
      </c>
      <c r="B42" s="108">
        <v>178</v>
      </c>
      <c r="C42" s="109" t="s">
        <v>143</v>
      </c>
      <c r="D42" s="110">
        <v>36010</v>
      </c>
      <c r="E42" s="111" t="s">
        <v>144</v>
      </c>
      <c r="F42" s="112" t="s">
        <v>75</v>
      </c>
      <c r="G42" s="113" t="s">
        <v>71</v>
      </c>
      <c r="H42" s="113">
        <v>23.85</v>
      </c>
      <c r="I42" s="113">
        <v>26.98</v>
      </c>
      <c r="J42" s="113" t="s">
        <v>71</v>
      </c>
      <c r="K42" s="113" t="s">
        <v>71</v>
      </c>
      <c r="L42" s="113">
        <v>27.72</v>
      </c>
      <c r="M42" s="113">
        <f t="shared" si="7"/>
        <v>27.72</v>
      </c>
      <c r="N42" s="120" t="s">
        <v>140</v>
      </c>
      <c r="O42" s="115">
        <v>17</v>
      </c>
      <c r="P42" s="121" t="s">
        <v>145</v>
      </c>
      <c r="R42" s="117" t="s">
        <v>89</v>
      </c>
      <c r="S42" s="63" t="s">
        <v>90</v>
      </c>
    </row>
    <row r="43" spans="1:19" ht="15.75" customHeight="1">
      <c r="A43" s="107">
        <f t="shared" si="6"/>
        <v>5</v>
      </c>
      <c r="B43" s="108">
        <v>415</v>
      </c>
      <c r="C43" s="109" t="s">
        <v>134</v>
      </c>
      <c r="D43" s="110">
        <v>36175</v>
      </c>
      <c r="E43" s="111" t="s">
        <v>135</v>
      </c>
      <c r="F43" s="112" t="s">
        <v>48</v>
      </c>
      <c r="G43" s="113">
        <v>18.77</v>
      </c>
      <c r="H43" s="113">
        <v>22.89</v>
      </c>
      <c r="I43" s="113" t="s">
        <v>71</v>
      </c>
      <c r="J43" s="113" t="s">
        <v>71</v>
      </c>
      <c r="K43" s="113">
        <v>23.55</v>
      </c>
      <c r="L43" s="113">
        <v>25.66</v>
      </c>
      <c r="M43" s="113">
        <f t="shared" si="7"/>
        <v>25.66</v>
      </c>
      <c r="N43" s="120" t="s">
        <v>140</v>
      </c>
      <c r="O43" s="115">
        <v>16</v>
      </c>
      <c r="P43" s="121" t="s">
        <v>136</v>
      </c>
      <c r="R43" s="117" t="s">
        <v>94</v>
      </c>
      <c r="S43" s="63" t="s">
        <v>95</v>
      </c>
    </row>
    <row r="44" spans="1:16" ht="15.75" customHeight="1">
      <c r="A44" s="107">
        <f t="shared" si="6"/>
        <v>6</v>
      </c>
      <c r="B44" s="108">
        <v>55</v>
      </c>
      <c r="C44" s="109" t="s">
        <v>146</v>
      </c>
      <c r="D44" s="110" t="s">
        <v>35</v>
      </c>
      <c r="E44" s="111" t="s">
        <v>59</v>
      </c>
      <c r="F44" s="112" t="s">
        <v>60</v>
      </c>
      <c r="G44" s="113">
        <v>21.5</v>
      </c>
      <c r="H44" s="113" t="s">
        <v>71</v>
      </c>
      <c r="I44" s="113">
        <v>22.2</v>
      </c>
      <c r="J44" s="113">
        <v>21.23</v>
      </c>
      <c r="K44" s="113">
        <v>25.55</v>
      </c>
      <c r="L44" s="113" t="s">
        <v>71</v>
      </c>
      <c r="M44" s="113">
        <f t="shared" si="7"/>
        <v>25.55</v>
      </c>
      <c r="N44" s="120" t="s">
        <v>140</v>
      </c>
      <c r="O44" s="115">
        <v>15</v>
      </c>
      <c r="P44" s="121" t="s">
        <v>147</v>
      </c>
    </row>
    <row r="45" spans="1:16" ht="15.75" customHeight="1">
      <c r="A45" s="107">
        <f t="shared" si="6"/>
        <v>7</v>
      </c>
      <c r="B45" s="108">
        <v>215</v>
      </c>
      <c r="C45" s="109" t="s">
        <v>148</v>
      </c>
      <c r="D45" s="110">
        <v>36147</v>
      </c>
      <c r="E45" s="111" t="s">
        <v>106</v>
      </c>
      <c r="F45" s="112" t="s">
        <v>48</v>
      </c>
      <c r="G45" s="113">
        <v>20.6</v>
      </c>
      <c r="H45" s="113" t="s">
        <v>71</v>
      </c>
      <c r="I45" s="113">
        <v>21.16</v>
      </c>
      <c r="J45" s="113">
        <v>23.25</v>
      </c>
      <c r="K45" s="113">
        <v>22.18</v>
      </c>
      <c r="L45" s="113">
        <v>23.38</v>
      </c>
      <c r="M45" s="113">
        <f t="shared" si="7"/>
        <v>23.38</v>
      </c>
      <c r="N45" s="120" t="s">
        <v>140</v>
      </c>
      <c r="O45" s="115">
        <v>14</v>
      </c>
      <c r="P45" s="121" t="s">
        <v>149</v>
      </c>
    </row>
    <row r="46" spans="1:16" ht="15.75" customHeight="1">
      <c r="A46" s="107">
        <f t="shared" si="6"/>
        <v>8</v>
      </c>
      <c r="B46" s="108">
        <v>2</v>
      </c>
      <c r="C46" s="109" t="s">
        <v>150</v>
      </c>
      <c r="D46" s="110" t="s">
        <v>151</v>
      </c>
      <c r="E46" s="111" t="s">
        <v>26</v>
      </c>
      <c r="F46" s="112" t="s">
        <v>103</v>
      </c>
      <c r="G46" s="113">
        <v>17.22</v>
      </c>
      <c r="H46" s="113" t="s">
        <v>71</v>
      </c>
      <c r="I46" s="113">
        <v>19.7</v>
      </c>
      <c r="J46" s="113">
        <v>16.43</v>
      </c>
      <c r="K46" s="113" t="s">
        <v>71</v>
      </c>
      <c r="L46" s="113" t="s">
        <v>71</v>
      </c>
      <c r="M46" s="113">
        <f t="shared" si="7"/>
        <v>19.7</v>
      </c>
      <c r="N46" s="120" t="str">
        <f>IF(M46&gt;=56,"КМС",IF(M46&gt;=50,"1р",IF(M46&gt;=45,"2р",IF(M46&gt;=37,"3р",IF(M46&gt;30,"1юн.",IF(M46&gt;26,"2юн.",IF(M46&lt;26,"б/р")))))))</f>
        <v>б/р</v>
      </c>
      <c r="O46" s="115">
        <v>13</v>
      </c>
      <c r="P46" s="121" t="s">
        <v>152</v>
      </c>
    </row>
    <row r="47" spans="1:16" ht="15.75" customHeight="1">
      <c r="A47" s="107">
        <v>9</v>
      </c>
      <c r="B47" s="108">
        <v>416</v>
      </c>
      <c r="C47" s="109" t="s">
        <v>153</v>
      </c>
      <c r="D47" s="110">
        <v>36054</v>
      </c>
      <c r="E47" s="111" t="s">
        <v>135</v>
      </c>
      <c r="F47" s="112" t="s">
        <v>48</v>
      </c>
      <c r="G47" s="113">
        <v>17.81</v>
      </c>
      <c r="H47" s="113" t="s">
        <v>71</v>
      </c>
      <c r="I47" s="113" t="s">
        <v>71</v>
      </c>
      <c r="J47" s="113"/>
      <c r="K47" s="113"/>
      <c r="L47" s="113"/>
      <c r="M47" s="113">
        <f t="shared" si="7"/>
        <v>17.81</v>
      </c>
      <c r="N47" s="120" t="str">
        <f>IF(M47&gt;=56,"КМС",IF(M47&gt;=50,"1р",IF(M47&gt;=45,"2р",IF(M47&gt;=37,"3р",IF(M47&gt;30,"1юн.",IF(M47&gt;26,"2юн.",IF(M47&lt;26,"б/р")))))))</f>
        <v>б/р</v>
      </c>
      <c r="O47" s="115">
        <v>12</v>
      </c>
      <c r="P47" s="121" t="s">
        <v>138</v>
      </c>
    </row>
    <row r="48" spans="1:16" ht="15.75" customHeight="1">
      <c r="A48" s="107"/>
      <c r="B48" s="108">
        <v>8</v>
      </c>
      <c r="C48" s="109" t="s">
        <v>154</v>
      </c>
      <c r="D48" s="110" t="s">
        <v>35</v>
      </c>
      <c r="E48" s="111" t="s">
        <v>26</v>
      </c>
      <c r="F48" s="112" t="s">
        <v>27</v>
      </c>
      <c r="G48" s="113" t="s">
        <v>71</v>
      </c>
      <c r="H48" s="113" t="s">
        <v>71</v>
      </c>
      <c r="I48" s="113" t="s">
        <v>71</v>
      </c>
      <c r="J48" s="113"/>
      <c r="K48" s="113"/>
      <c r="L48" s="113"/>
      <c r="M48" s="117" t="s">
        <v>89</v>
      </c>
      <c r="N48" s="120" t="s">
        <v>140</v>
      </c>
      <c r="O48" s="115" t="s">
        <v>155</v>
      </c>
      <c r="P48" s="121" t="s">
        <v>156</v>
      </c>
    </row>
    <row r="49" spans="1:16" ht="15.75" customHeight="1">
      <c r="A49" s="107"/>
      <c r="B49" s="108">
        <v>160</v>
      </c>
      <c r="C49" s="109" t="s">
        <v>121</v>
      </c>
      <c r="D49" s="110">
        <v>35843</v>
      </c>
      <c r="E49" s="111" t="s">
        <v>122</v>
      </c>
      <c r="F49" s="112" t="s">
        <v>123</v>
      </c>
      <c r="G49" s="113" t="s">
        <v>71</v>
      </c>
      <c r="H49" s="113" t="s">
        <v>71</v>
      </c>
      <c r="I49" s="113" t="s">
        <v>71</v>
      </c>
      <c r="J49" s="113"/>
      <c r="K49" s="113"/>
      <c r="L49" s="113"/>
      <c r="M49" s="117" t="s">
        <v>89</v>
      </c>
      <c r="N49" s="120" t="s">
        <v>140</v>
      </c>
      <c r="O49" s="115" t="s">
        <v>155</v>
      </c>
      <c r="P49" s="121" t="s">
        <v>124</v>
      </c>
    </row>
    <row r="50" spans="1:16" ht="15.75" customHeight="1" thickBot="1">
      <c r="A50" s="107"/>
      <c r="B50" s="108"/>
      <c r="C50" s="109" t="s">
        <v>157</v>
      </c>
      <c r="D50" s="110">
        <v>35755</v>
      </c>
      <c r="E50" s="111" t="s">
        <v>97</v>
      </c>
      <c r="F50" s="112" t="s">
        <v>27</v>
      </c>
      <c r="G50" s="113" t="s">
        <v>71</v>
      </c>
      <c r="H50" s="113">
        <v>14.4</v>
      </c>
      <c r="I50" s="113" t="s">
        <v>71</v>
      </c>
      <c r="J50" s="113"/>
      <c r="K50" s="113"/>
      <c r="L50" s="113"/>
      <c r="M50" s="113">
        <f>MAX(G50:L50)</f>
        <v>14.4</v>
      </c>
      <c r="N50" s="120" t="str">
        <f>IF(M50&gt;=56,"КМС",IF(M50&gt;=50,"1р",IF(M50&gt;=45,"2р",IF(M50&gt;=37,"3р",IF(M50&gt;30,"1юн.",IF(M50&gt;26,"2юн.",IF(M50&lt;26,"б/р")))))))</f>
        <v>б/р</v>
      </c>
      <c r="O50" s="115" t="s">
        <v>158</v>
      </c>
      <c r="P50" s="121" t="s">
        <v>156</v>
      </c>
    </row>
    <row r="51" spans="1:16" ht="15.75" customHeight="1" thickBot="1">
      <c r="A51" s="101" t="s">
        <v>159</v>
      </c>
      <c r="B51" s="102"/>
      <c r="C51" s="102"/>
      <c r="D51" s="103"/>
      <c r="E51" s="104"/>
      <c r="F51" s="102"/>
      <c r="G51" s="105"/>
      <c r="H51" s="105"/>
      <c r="I51" s="105"/>
      <c r="J51" s="105"/>
      <c r="K51" s="105"/>
      <c r="L51" s="105"/>
      <c r="M51" s="105"/>
      <c r="N51" s="102"/>
      <c r="O51" s="102"/>
      <c r="P51" s="106"/>
    </row>
    <row r="52" spans="1:16" ht="15.75" customHeight="1">
      <c r="A52" s="107">
        <f aca="true" t="shared" si="8" ref="A52:A61">RANK(M52,$M$52:$M$61)</f>
        <v>1</v>
      </c>
      <c r="B52" s="108">
        <v>216</v>
      </c>
      <c r="C52" s="109" t="s">
        <v>160</v>
      </c>
      <c r="D52" s="110">
        <v>35854</v>
      </c>
      <c r="E52" s="111" t="s">
        <v>106</v>
      </c>
      <c r="F52" s="112" t="s">
        <v>48</v>
      </c>
      <c r="G52" s="113">
        <v>30.05</v>
      </c>
      <c r="H52" s="113">
        <v>32.48</v>
      </c>
      <c r="I52" s="113">
        <v>30.18</v>
      </c>
      <c r="J52" s="113">
        <v>35.88</v>
      </c>
      <c r="K52" s="113">
        <v>33.94</v>
      </c>
      <c r="L52" s="113">
        <v>38.42</v>
      </c>
      <c r="M52" s="113">
        <f aca="true" t="shared" si="9" ref="M52:M61">MAX(G52:L52)</f>
        <v>38.42</v>
      </c>
      <c r="N52" s="120" t="str">
        <f aca="true" t="shared" si="10" ref="N52:N61">IF(M52&gt;=68,"КМС",IF(M52&gt;=62,"1р",IF(M52&gt;=55,"2р",IF(M52&gt;=46,"3р",IF(M52&gt;43,"1юн.",IF(M52&gt;40,"2юн.",IF(M52&lt;40,"б/р")))))))</f>
        <v>б/р</v>
      </c>
      <c r="O52" s="115">
        <v>25</v>
      </c>
      <c r="P52" s="121" t="s">
        <v>161</v>
      </c>
    </row>
    <row r="53" spans="1:16" ht="15.75" customHeight="1">
      <c r="A53" s="107">
        <f t="shared" si="8"/>
        <v>2</v>
      </c>
      <c r="B53" s="108">
        <v>106</v>
      </c>
      <c r="C53" s="109" t="s">
        <v>162</v>
      </c>
      <c r="D53" s="110">
        <v>35978</v>
      </c>
      <c r="E53" s="111" t="s">
        <v>163</v>
      </c>
      <c r="F53" s="112" t="s">
        <v>75</v>
      </c>
      <c r="G53" s="113" t="s">
        <v>71</v>
      </c>
      <c r="H53" s="113" t="s">
        <v>71</v>
      </c>
      <c r="I53" s="113">
        <v>28.49</v>
      </c>
      <c r="J53" s="113">
        <v>36.51</v>
      </c>
      <c r="K53" s="113">
        <v>31.66</v>
      </c>
      <c r="L53" s="113">
        <v>33.42</v>
      </c>
      <c r="M53" s="113">
        <f t="shared" si="9"/>
        <v>36.51</v>
      </c>
      <c r="N53" s="120" t="str">
        <f t="shared" si="10"/>
        <v>б/р</v>
      </c>
      <c r="O53" s="115">
        <v>22</v>
      </c>
      <c r="P53" s="121" t="s">
        <v>164</v>
      </c>
    </row>
    <row r="54" spans="1:19" ht="15.75" customHeight="1">
      <c r="A54" s="107">
        <f t="shared" si="8"/>
        <v>3</v>
      </c>
      <c r="B54" s="108">
        <v>207</v>
      </c>
      <c r="C54" s="109" t="s">
        <v>105</v>
      </c>
      <c r="D54" s="110">
        <v>35961</v>
      </c>
      <c r="E54" s="111" t="s">
        <v>106</v>
      </c>
      <c r="F54" s="112" t="s">
        <v>48</v>
      </c>
      <c r="G54" s="113">
        <v>28.43</v>
      </c>
      <c r="H54" s="113">
        <v>32.79</v>
      </c>
      <c r="I54" s="113">
        <v>33.18</v>
      </c>
      <c r="J54" s="113">
        <v>33.76</v>
      </c>
      <c r="K54" s="113">
        <v>35.68</v>
      </c>
      <c r="L54" s="113">
        <v>28.33</v>
      </c>
      <c r="M54" s="113">
        <f t="shared" si="9"/>
        <v>35.68</v>
      </c>
      <c r="N54" s="120" t="str">
        <f t="shared" si="10"/>
        <v>б/р</v>
      </c>
      <c r="O54" s="115">
        <v>19</v>
      </c>
      <c r="P54" s="121" t="s">
        <v>107</v>
      </c>
      <c r="R54" s="117" t="s">
        <v>80</v>
      </c>
      <c r="S54" s="63" t="s">
        <v>81</v>
      </c>
    </row>
    <row r="55" spans="1:19" ht="15.75" customHeight="1">
      <c r="A55" s="107">
        <f t="shared" si="8"/>
        <v>4</v>
      </c>
      <c r="B55" s="108">
        <v>155</v>
      </c>
      <c r="C55" s="109" t="s">
        <v>128</v>
      </c>
      <c r="D55" s="110">
        <v>36217</v>
      </c>
      <c r="E55" s="111" t="s">
        <v>122</v>
      </c>
      <c r="F55" s="112" t="s">
        <v>123</v>
      </c>
      <c r="G55" s="113">
        <v>25.92</v>
      </c>
      <c r="H55" s="113" t="s">
        <v>71</v>
      </c>
      <c r="I55" s="113">
        <v>30.54</v>
      </c>
      <c r="J55" s="113">
        <v>28.62</v>
      </c>
      <c r="K55" s="113">
        <v>27.95</v>
      </c>
      <c r="L55" s="113">
        <v>25.88</v>
      </c>
      <c r="M55" s="113">
        <f t="shared" si="9"/>
        <v>30.54</v>
      </c>
      <c r="N55" s="120" t="str">
        <f t="shared" si="10"/>
        <v>б/р</v>
      </c>
      <c r="O55" s="115">
        <v>17</v>
      </c>
      <c r="P55" s="121" t="s">
        <v>129</v>
      </c>
      <c r="R55" s="117" t="s">
        <v>85</v>
      </c>
      <c r="S55" s="63" t="s">
        <v>86</v>
      </c>
    </row>
    <row r="56" spans="1:19" ht="15.75" customHeight="1">
      <c r="A56" s="107">
        <f t="shared" si="8"/>
        <v>5</v>
      </c>
      <c r="B56" s="108">
        <v>863</v>
      </c>
      <c r="C56" s="109" t="s">
        <v>132</v>
      </c>
      <c r="D56" s="110">
        <v>35798</v>
      </c>
      <c r="E56" s="111" t="s">
        <v>41</v>
      </c>
      <c r="F56" s="112" t="s">
        <v>42</v>
      </c>
      <c r="G56" s="113" t="s">
        <v>71</v>
      </c>
      <c r="H56" s="113">
        <v>22.57</v>
      </c>
      <c r="I56" s="113">
        <v>25.69</v>
      </c>
      <c r="J56" s="113">
        <v>27.01</v>
      </c>
      <c r="K56" s="113">
        <v>28.18</v>
      </c>
      <c r="L56" s="113">
        <v>28.51</v>
      </c>
      <c r="M56" s="113">
        <f t="shared" si="9"/>
        <v>28.51</v>
      </c>
      <c r="N56" s="120" t="str">
        <f t="shared" si="10"/>
        <v>б/р</v>
      </c>
      <c r="O56" s="115">
        <v>16</v>
      </c>
      <c r="P56" s="121" t="s">
        <v>133</v>
      </c>
      <c r="R56" s="117" t="s">
        <v>89</v>
      </c>
      <c r="S56" s="63" t="s">
        <v>90</v>
      </c>
    </row>
    <row r="57" spans="1:19" ht="15.75" customHeight="1">
      <c r="A57" s="107">
        <f t="shared" si="8"/>
        <v>6</v>
      </c>
      <c r="B57" s="108">
        <v>55</v>
      </c>
      <c r="C57" s="109" t="s">
        <v>146</v>
      </c>
      <c r="D57" s="110" t="s">
        <v>35</v>
      </c>
      <c r="E57" s="111" t="s">
        <v>59</v>
      </c>
      <c r="F57" s="112" t="s">
        <v>60</v>
      </c>
      <c r="G57" s="113">
        <v>20.43</v>
      </c>
      <c r="H57" s="113">
        <v>21.57</v>
      </c>
      <c r="I57" s="113">
        <v>19.17</v>
      </c>
      <c r="J57" s="113">
        <v>25.65</v>
      </c>
      <c r="K57" s="113">
        <v>24.56</v>
      </c>
      <c r="L57" s="113">
        <v>22.66</v>
      </c>
      <c r="M57" s="113">
        <f t="shared" si="9"/>
        <v>25.65</v>
      </c>
      <c r="N57" s="120" t="str">
        <f t="shared" si="10"/>
        <v>б/р</v>
      </c>
      <c r="O57" s="115">
        <v>15</v>
      </c>
      <c r="P57" s="121" t="s">
        <v>147</v>
      </c>
      <c r="R57" s="117"/>
      <c r="S57" s="63"/>
    </row>
    <row r="58" spans="1:19" ht="15.75" customHeight="1">
      <c r="A58" s="107">
        <f t="shared" si="8"/>
        <v>7</v>
      </c>
      <c r="B58" s="108">
        <v>8</v>
      </c>
      <c r="C58" s="109" t="s">
        <v>154</v>
      </c>
      <c r="D58" s="110" t="s">
        <v>35</v>
      </c>
      <c r="E58" s="111" t="s">
        <v>26</v>
      </c>
      <c r="F58" s="112" t="s">
        <v>27</v>
      </c>
      <c r="G58" s="113">
        <v>21.1</v>
      </c>
      <c r="H58" s="113" t="s">
        <v>71</v>
      </c>
      <c r="I58" s="113">
        <v>18.21</v>
      </c>
      <c r="J58" s="113">
        <v>22.46</v>
      </c>
      <c r="K58" s="113">
        <v>16.08</v>
      </c>
      <c r="L58" s="113">
        <v>22.32</v>
      </c>
      <c r="M58" s="113">
        <f t="shared" si="9"/>
        <v>22.46</v>
      </c>
      <c r="N58" s="120" t="str">
        <f t="shared" si="10"/>
        <v>б/р</v>
      </c>
      <c r="O58" s="115">
        <v>14</v>
      </c>
      <c r="P58" s="121" t="s">
        <v>156</v>
      </c>
      <c r="R58" s="117"/>
      <c r="S58" s="63"/>
    </row>
    <row r="59" spans="1:19" ht="15.75" customHeight="1">
      <c r="A59" s="107">
        <f t="shared" si="8"/>
        <v>8</v>
      </c>
      <c r="B59" s="108"/>
      <c r="C59" s="109" t="s">
        <v>165</v>
      </c>
      <c r="D59" s="110" t="s">
        <v>166</v>
      </c>
      <c r="E59" s="111" t="s">
        <v>97</v>
      </c>
      <c r="F59" s="112" t="s">
        <v>27</v>
      </c>
      <c r="G59" s="113">
        <v>16.11</v>
      </c>
      <c r="H59" s="113">
        <v>17.82</v>
      </c>
      <c r="I59" s="113">
        <v>17.25</v>
      </c>
      <c r="J59" s="113" t="s">
        <v>71</v>
      </c>
      <c r="K59" s="113">
        <v>17.26</v>
      </c>
      <c r="L59" s="113" t="s">
        <v>71</v>
      </c>
      <c r="M59" s="113">
        <f t="shared" si="9"/>
        <v>17.82</v>
      </c>
      <c r="N59" s="120" t="str">
        <f t="shared" si="10"/>
        <v>б/р</v>
      </c>
      <c r="O59" s="115" t="s">
        <v>37</v>
      </c>
      <c r="P59" s="121" t="s">
        <v>167</v>
      </c>
      <c r="R59" s="117"/>
      <c r="S59" s="63"/>
    </row>
    <row r="60" spans="1:19" ht="15.75" customHeight="1">
      <c r="A60" s="107">
        <f t="shared" si="8"/>
        <v>9</v>
      </c>
      <c r="B60" s="108"/>
      <c r="C60" s="109" t="s">
        <v>168</v>
      </c>
      <c r="D60" s="110" t="s">
        <v>169</v>
      </c>
      <c r="E60" s="111" t="s">
        <v>97</v>
      </c>
      <c r="F60" s="112" t="s">
        <v>27</v>
      </c>
      <c r="G60" s="113">
        <v>14.96</v>
      </c>
      <c r="H60" s="113" t="s">
        <v>71</v>
      </c>
      <c r="I60" s="113">
        <v>14.42</v>
      </c>
      <c r="J60" s="113"/>
      <c r="K60" s="113"/>
      <c r="L60" s="113"/>
      <c r="M60" s="113">
        <f t="shared" si="9"/>
        <v>14.96</v>
      </c>
      <c r="N60" s="120" t="str">
        <f t="shared" si="10"/>
        <v>б/р</v>
      </c>
      <c r="O60" s="115" t="s">
        <v>37</v>
      </c>
      <c r="P60" s="121" t="s">
        <v>167</v>
      </c>
      <c r="R60" s="117"/>
      <c r="S60" s="63"/>
    </row>
    <row r="61" spans="1:19" ht="15.75" customHeight="1" thickBot="1">
      <c r="A61" s="107">
        <f t="shared" si="8"/>
        <v>10</v>
      </c>
      <c r="B61" s="108">
        <v>11</v>
      </c>
      <c r="C61" s="109" t="s">
        <v>170</v>
      </c>
      <c r="D61" s="110">
        <v>36671</v>
      </c>
      <c r="E61" s="111" t="s">
        <v>32</v>
      </c>
      <c r="F61" s="112" t="s">
        <v>103</v>
      </c>
      <c r="G61" s="113">
        <v>14.12</v>
      </c>
      <c r="H61" s="113" t="s">
        <v>71</v>
      </c>
      <c r="I61" s="113" t="s">
        <v>71</v>
      </c>
      <c r="J61" s="113"/>
      <c r="K61" s="113"/>
      <c r="L61" s="113"/>
      <c r="M61" s="113">
        <f t="shared" si="9"/>
        <v>14.12</v>
      </c>
      <c r="N61" s="120" t="str">
        <f t="shared" si="10"/>
        <v>б/р</v>
      </c>
      <c r="O61" s="115">
        <v>13</v>
      </c>
      <c r="P61" s="121" t="s">
        <v>152</v>
      </c>
      <c r="R61" s="117"/>
      <c r="S61" s="63"/>
    </row>
    <row r="62" spans="1:16" ht="15.75" customHeight="1" thickBot="1">
      <c r="A62" s="101" t="s">
        <v>171</v>
      </c>
      <c r="B62" s="102"/>
      <c r="C62" s="102"/>
      <c r="D62" s="103"/>
      <c r="E62" s="104"/>
      <c r="F62" s="102"/>
      <c r="G62" s="105"/>
      <c r="H62" s="105"/>
      <c r="I62" s="105"/>
      <c r="J62" s="105"/>
      <c r="K62" s="105"/>
      <c r="L62" s="105"/>
      <c r="M62" s="105"/>
      <c r="N62" s="102"/>
      <c r="O62" s="102"/>
      <c r="P62" s="106"/>
    </row>
    <row r="63" spans="1:16" ht="15.75" customHeight="1">
      <c r="A63" s="107">
        <f aca="true" t="shared" si="11" ref="A63:A70">RANK(M63,$M$63:$M$71)</f>
        <v>1</v>
      </c>
      <c r="B63" s="108">
        <v>2</v>
      </c>
      <c r="C63" s="109" t="s">
        <v>150</v>
      </c>
      <c r="D63" s="110" t="s">
        <v>151</v>
      </c>
      <c r="E63" s="111" t="s">
        <v>26</v>
      </c>
      <c r="F63" s="112" t="s">
        <v>103</v>
      </c>
      <c r="G63" s="113" t="s">
        <v>71</v>
      </c>
      <c r="H63" s="113">
        <v>40.26</v>
      </c>
      <c r="I63" s="113">
        <v>43.44</v>
      </c>
      <c r="J63" s="113">
        <v>42.52</v>
      </c>
      <c r="K63" s="113">
        <v>40.58</v>
      </c>
      <c r="L63" s="113" t="s">
        <v>71</v>
      </c>
      <c r="M63" s="113">
        <f aca="true" t="shared" si="12" ref="M63:M70">MAX(G63:L63)</f>
        <v>43.44</v>
      </c>
      <c r="N63" s="120" t="s">
        <v>172</v>
      </c>
      <c r="O63" s="115">
        <v>25</v>
      </c>
      <c r="P63" s="121" t="s">
        <v>152</v>
      </c>
    </row>
    <row r="64" spans="1:16" ht="15.75" customHeight="1">
      <c r="A64" s="107">
        <f t="shared" si="11"/>
        <v>2</v>
      </c>
      <c r="B64" s="108">
        <v>433</v>
      </c>
      <c r="C64" s="109" t="s">
        <v>141</v>
      </c>
      <c r="D64" s="110">
        <v>35835</v>
      </c>
      <c r="E64" s="111" t="s">
        <v>83</v>
      </c>
      <c r="F64" s="112" t="s">
        <v>48</v>
      </c>
      <c r="G64" s="113">
        <v>34.17</v>
      </c>
      <c r="H64" s="113">
        <v>32.45</v>
      </c>
      <c r="I64" s="113" t="s">
        <v>71</v>
      </c>
      <c r="J64" s="113">
        <v>32.8</v>
      </c>
      <c r="K64" s="113">
        <v>31.41</v>
      </c>
      <c r="L64" s="113">
        <v>34.22</v>
      </c>
      <c r="M64" s="113">
        <f t="shared" si="12"/>
        <v>34.22</v>
      </c>
      <c r="N64" s="120"/>
      <c r="O64" s="115">
        <v>22</v>
      </c>
      <c r="P64" s="121" t="s">
        <v>142</v>
      </c>
    </row>
    <row r="65" spans="1:16" ht="15.75" customHeight="1">
      <c r="A65" s="107">
        <f t="shared" si="11"/>
        <v>3</v>
      </c>
      <c r="B65" s="108">
        <v>106</v>
      </c>
      <c r="C65" s="109" t="s">
        <v>162</v>
      </c>
      <c r="D65" s="110">
        <v>35978</v>
      </c>
      <c r="E65" s="111" t="s">
        <v>163</v>
      </c>
      <c r="F65" s="112" t="s">
        <v>75</v>
      </c>
      <c r="G65" s="113" t="s">
        <v>71</v>
      </c>
      <c r="H65" s="113" t="s">
        <v>71</v>
      </c>
      <c r="I65" s="113">
        <v>30</v>
      </c>
      <c r="J65" s="113">
        <v>30.73</v>
      </c>
      <c r="K65" s="113">
        <v>29.34</v>
      </c>
      <c r="L65" s="113" t="s">
        <v>71</v>
      </c>
      <c r="M65" s="113">
        <f t="shared" si="12"/>
        <v>30.73</v>
      </c>
      <c r="N65" s="120"/>
      <c r="O65" s="115">
        <v>19</v>
      </c>
      <c r="P65" s="121" t="s">
        <v>164</v>
      </c>
    </row>
    <row r="66" spans="1:16" ht="15.75" customHeight="1">
      <c r="A66" s="107">
        <f t="shared" si="11"/>
        <v>4</v>
      </c>
      <c r="B66" s="108">
        <v>179</v>
      </c>
      <c r="C66" s="109" t="s">
        <v>173</v>
      </c>
      <c r="D66" s="110">
        <v>36473</v>
      </c>
      <c r="E66" s="111" t="s">
        <v>97</v>
      </c>
      <c r="F66" s="112" t="s">
        <v>103</v>
      </c>
      <c r="G66" s="113">
        <v>26.62</v>
      </c>
      <c r="H66" s="113">
        <v>25.38</v>
      </c>
      <c r="I66" s="113">
        <v>22.5</v>
      </c>
      <c r="J66" s="113">
        <v>20.83</v>
      </c>
      <c r="K66" s="113" t="s">
        <v>71</v>
      </c>
      <c r="L66" s="113">
        <v>20.9</v>
      </c>
      <c r="M66" s="113">
        <f t="shared" si="12"/>
        <v>26.62</v>
      </c>
      <c r="N66" s="120"/>
      <c r="O66" s="115" t="s">
        <v>37</v>
      </c>
      <c r="P66" s="121" t="s">
        <v>152</v>
      </c>
    </row>
    <row r="67" spans="1:16" ht="15.75" customHeight="1">
      <c r="A67" s="107">
        <f t="shared" si="11"/>
        <v>5</v>
      </c>
      <c r="B67" s="108">
        <v>197</v>
      </c>
      <c r="C67" s="109" t="s">
        <v>174</v>
      </c>
      <c r="D67" s="110">
        <v>35811</v>
      </c>
      <c r="E67" s="111" t="s">
        <v>97</v>
      </c>
      <c r="F67" s="112" t="s">
        <v>103</v>
      </c>
      <c r="G67" s="113">
        <v>22.07</v>
      </c>
      <c r="H67" s="113" t="s">
        <v>71</v>
      </c>
      <c r="I67" s="113">
        <v>22.22</v>
      </c>
      <c r="J67" s="113" t="s">
        <v>71</v>
      </c>
      <c r="K67" s="113">
        <v>22.34</v>
      </c>
      <c r="L67" s="113">
        <v>24.42</v>
      </c>
      <c r="M67" s="113">
        <f t="shared" si="12"/>
        <v>24.42</v>
      </c>
      <c r="N67" s="120"/>
      <c r="O67" s="115" t="s">
        <v>37</v>
      </c>
      <c r="P67" s="121" t="s">
        <v>175</v>
      </c>
    </row>
    <row r="68" spans="1:16" ht="15.75" customHeight="1">
      <c r="A68" s="107">
        <f t="shared" si="11"/>
        <v>6</v>
      </c>
      <c r="B68" s="108">
        <v>11</v>
      </c>
      <c r="C68" s="109" t="s">
        <v>170</v>
      </c>
      <c r="D68" s="110">
        <v>36671</v>
      </c>
      <c r="E68" s="111" t="s">
        <v>32</v>
      </c>
      <c r="F68" s="112" t="s">
        <v>103</v>
      </c>
      <c r="G68" s="113">
        <v>24.35</v>
      </c>
      <c r="H68" s="113" t="s">
        <v>71</v>
      </c>
      <c r="I68" s="113">
        <v>23.38</v>
      </c>
      <c r="J68" s="113">
        <v>22.59</v>
      </c>
      <c r="K68" s="113">
        <v>20.9</v>
      </c>
      <c r="L68" s="113" t="s">
        <v>71</v>
      </c>
      <c r="M68" s="113">
        <f t="shared" si="12"/>
        <v>24.35</v>
      </c>
      <c r="N68" s="120"/>
      <c r="O68" s="115">
        <v>17</v>
      </c>
      <c r="P68" s="121" t="s">
        <v>152</v>
      </c>
    </row>
    <row r="69" spans="1:16" ht="15.75" customHeight="1">
      <c r="A69" s="107">
        <f t="shared" si="11"/>
        <v>7</v>
      </c>
      <c r="B69" s="108">
        <v>215</v>
      </c>
      <c r="C69" s="109" t="s">
        <v>148</v>
      </c>
      <c r="D69" s="110">
        <v>36147</v>
      </c>
      <c r="E69" s="111" t="s">
        <v>106</v>
      </c>
      <c r="F69" s="112" t="s">
        <v>48</v>
      </c>
      <c r="G69" s="113">
        <v>19.9</v>
      </c>
      <c r="H69" s="113">
        <v>20.36</v>
      </c>
      <c r="I69" s="113">
        <v>20.42</v>
      </c>
      <c r="J69" s="113" t="s">
        <v>71</v>
      </c>
      <c r="K69" s="113">
        <v>20.6</v>
      </c>
      <c r="L69" s="113" t="s">
        <v>71</v>
      </c>
      <c r="M69" s="113">
        <f t="shared" si="12"/>
        <v>20.6</v>
      </c>
      <c r="N69" s="120"/>
      <c r="O69" s="115">
        <v>16</v>
      </c>
      <c r="P69" s="121" t="s">
        <v>149</v>
      </c>
    </row>
    <row r="70" spans="1:16" ht="15.75" customHeight="1">
      <c r="A70" s="107">
        <f t="shared" si="11"/>
        <v>8</v>
      </c>
      <c r="B70" s="108">
        <v>185</v>
      </c>
      <c r="C70" s="109" t="s">
        <v>176</v>
      </c>
      <c r="D70" s="110">
        <v>36682</v>
      </c>
      <c r="E70" s="111" t="s">
        <v>97</v>
      </c>
      <c r="F70" s="112" t="s">
        <v>103</v>
      </c>
      <c r="G70" s="113">
        <v>20.59</v>
      </c>
      <c r="H70" s="113" t="s">
        <v>71</v>
      </c>
      <c r="I70" s="113" t="s">
        <v>71</v>
      </c>
      <c r="J70" s="113" t="s">
        <v>71</v>
      </c>
      <c r="K70" s="113">
        <v>16.35</v>
      </c>
      <c r="L70" s="113">
        <v>20.18</v>
      </c>
      <c r="M70" s="113">
        <f t="shared" si="12"/>
        <v>20.59</v>
      </c>
      <c r="N70" s="120"/>
      <c r="O70" s="115" t="s">
        <v>37</v>
      </c>
      <c r="P70" s="121" t="s">
        <v>152</v>
      </c>
    </row>
    <row r="71" spans="1:16" ht="15.75" customHeight="1" thickBot="1">
      <c r="A71" s="107"/>
      <c r="B71" s="108">
        <v>178</v>
      </c>
      <c r="C71" s="109" t="s">
        <v>143</v>
      </c>
      <c r="D71" s="110">
        <v>36010</v>
      </c>
      <c r="E71" s="111" t="s">
        <v>144</v>
      </c>
      <c r="F71" s="112" t="s">
        <v>75</v>
      </c>
      <c r="G71" s="113" t="s">
        <v>71</v>
      </c>
      <c r="H71" s="113" t="s">
        <v>71</v>
      </c>
      <c r="I71" s="113" t="s">
        <v>71</v>
      </c>
      <c r="J71" s="113"/>
      <c r="K71" s="113"/>
      <c r="L71" s="113"/>
      <c r="M71" s="113" t="s">
        <v>89</v>
      </c>
      <c r="N71" s="120"/>
      <c r="O71" s="115" t="s">
        <v>155</v>
      </c>
      <c r="P71" s="121" t="s">
        <v>145</v>
      </c>
    </row>
    <row r="72" spans="1:16" ht="15.75" customHeight="1" thickBot="1">
      <c r="A72" s="101" t="s">
        <v>177</v>
      </c>
      <c r="B72" s="102"/>
      <c r="C72" s="102"/>
      <c r="D72" s="103"/>
      <c r="E72" s="104"/>
      <c r="F72" s="102"/>
      <c r="G72" s="105"/>
      <c r="H72" s="105"/>
      <c r="I72" s="105"/>
      <c r="J72" s="105"/>
      <c r="K72" s="105"/>
      <c r="L72" s="105"/>
      <c r="M72" s="105"/>
      <c r="N72" s="102"/>
      <c r="O72" s="102"/>
      <c r="P72" s="106"/>
    </row>
    <row r="73" spans="1:16" ht="15.75" customHeight="1">
      <c r="A73" s="107">
        <f aca="true" t="shared" si="13" ref="A73:A80">RANK(M73,$M$73:$M$81)</f>
        <v>1</v>
      </c>
      <c r="B73" s="108">
        <v>4</v>
      </c>
      <c r="C73" s="109" t="s">
        <v>178</v>
      </c>
      <c r="D73" s="110">
        <v>36250</v>
      </c>
      <c r="E73" s="111" t="s">
        <v>179</v>
      </c>
      <c r="F73" s="112" t="s">
        <v>27</v>
      </c>
      <c r="G73" s="122" t="s">
        <v>71</v>
      </c>
      <c r="H73" s="122">
        <v>4.32</v>
      </c>
      <c r="I73" s="122">
        <v>4.49</v>
      </c>
      <c r="J73" s="122">
        <v>3.9</v>
      </c>
      <c r="K73" s="122" t="s">
        <v>71</v>
      </c>
      <c r="L73" s="122">
        <v>4.54</v>
      </c>
      <c r="M73" s="122">
        <f aca="true" t="shared" si="14" ref="M73:M80">MAX(G73:L73)</f>
        <v>4.54</v>
      </c>
      <c r="N73" s="123" t="e">
        <f>#VALUE!</f>
        <v>#VALUE!</v>
      </c>
      <c r="O73" s="115">
        <v>25</v>
      </c>
      <c r="P73" s="116" t="s">
        <v>180</v>
      </c>
    </row>
    <row r="74" spans="1:21" ht="15.75" customHeight="1">
      <c r="A74" s="107">
        <f t="shared" si="13"/>
        <v>2</v>
      </c>
      <c r="B74" s="108">
        <v>864</v>
      </c>
      <c r="C74" s="109" t="s">
        <v>40</v>
      </c>
      <c r="D74" s="110">
        <v>36120</v>
      </c>
      <c r="E74" s="111" t="s">
        <v>41</v>
      </c>
      <c r="F74" s="112" t="s">
        <v>42</v>
      </c>
      <c r="G74" s="122" t="s">
        <v>71</v>
      </c>
      <c r="H74" s="122">
        <v>4.51</v>
      </c>
      <c r="I74" s="122">
        <v>4.47</v>
      </c>
      <c r="J74" s="122">
        <v>4.32</v>
      </c>
      <c r="K74" s="122">
        <v>4.42</v>
      </c>
      <c r="L74" s="122">
        <v>4.39</v>
      </c>
      <c r="M74" s="122">
        <f t="shared" si="14"/>
        <v>4.51</v>
      </c>
      <c r="N74" s="123" t="e">
        <f>#VALUE!</f>
        <v>#VALUE!</v>
      </c>
      <c r="O74" s="115">
        <v>22</v>
      </c>
      <c r="P74" s="116" t="s">
        <v>44</v>
      </c>
      <c r="R74" s="117" t="s">
        <v>80</v>
      </c>
      <c r="S74" s="63" t="s">
        <v>81</v>
      </c>
      <c r="U74" s="63"/>
    </row>
    <row r="75" spans="1:21" ht="15.75" customHeight="1">
      <c r="A75" s="107">
        <f t="shared" si="13"/>
        <v>3</v>
      </c>
      <c r="B75" s="108">
        <v>72</v>
      </c>
      <c r="C75" s="109" t="s">
        <v>181</v>
      </c>
      <c r="D75" s="110">
        <v>36025</v>
      </c>
      <c r="E75" s="111" t="s">
        <v>59</v>
      </c>
      <c r="F75" s="112" t="s">
        <v>60</v>
      </c>
      <c r="G75" s="122">
        <v>4.24</v>
      </c>
      <c r="H75" s="122" t="s">
        <v>71</v>
      </c>
      <c r="I75" s="122">
        <v>4.18</v>
      </c>
      <c r="J75" s="122" t="s">
        <v>71</v>
      </c>
      <c r="K75" s="122">
        <v>4.26</v>
      </c>
      <c r="L75" s="122" t="s">
        <v>71</v>
      </c>
      <c r="M75" s="122">
        <f t="shared" si="14"/>
        <v>4.26</v>
      </c>
      <c r="N75" s="123" t="e">
        <f>#VALUE!</f>
        <v>#VALUE!</v>
      </c>
      <c r="O75" s="115">
        <v>19</v>
      </c>
      <c r="P75" s="116" t="s">
        <v>61</v>
      </c>
      <c r="R75" s="117" t="s">
        <v>85</v>
      </c>
      <c r="S75" s="63" t="s">
        <v>86</v>
      </c>
      <c r="U75" s="63"/>
    </row>
    <row r="76" spans="1:21" ht="15.75" customHeight="1">
      <c r="A76" s="107">
        <f t="shared" si="13"/>
        <v>4</v>
      </c>
      <c r="B76" s="108">
        <v>13</v>
      </c>
      <c r="C76" s="109" t="s">
        <v>182</v>
      </c>
      <c r="D76" s="110" t="s">
        <v>35</v>
      </c>
      <c r="E76" s="111" t="s">
        <v>26</v>
      </c>
      <c r="F76" s="112" t="s">
        <v>27</v>
      </c>
      <c r="G76" s="122">
        <v>4.05</v>
      </c>
      <c r="H76" s="122">
        <v>4.2</v>
      </c>
      <c r="I76" s="122" t="s">
        <v>71</v>
      </c>
      <c r="J76" s="122">
        <v>4.08</v>
      </c>
      <c r="K76" s="122" t="s">
        <v>71</v>
      </c>
      <c r="L76" s="122" t="s">
        <v>71</v>
      </c>
      <c r="M76" s="122">
        <f t="shared" si="14"/>
        <v>4.2</v>
      </c>
      <c r="N76" s="123" t="e">
        <f>#VALUE!</f>
        <v>#VALUE!</v>
      </c>
      <c r="O76" s="115">
        <v>17</v>
      </c>
      <c r="P76" s="116" t="s">
        <v>183</v>
      </c>
      <c r="R76" s="117" t="s">
        <v>89</v>
      </c>
      <c r="S76" s="63" t="s">
        <v>90</v>
      </c>
      <c r="U76" s="63"/>
    </row>
    <row r="77" spans="1:21" ht="15.75" customHeight="1">
      <c r="A77" s="107">
        <f t="shared" si="13"/>
        <v>5</v>
      </c>
      <c r="B77" s="108">
        <v>361</v>
      </c>
      <c r="C77" s="109" t="s">
        <v>184</v>
      </c>
      <c r="D77" s="110">
        <v>36000</v>
      </c>
      <c r="E77" s="111" t="s">
        <v>69</v>
      </c>
      <c r="F77" s="112" t="s">
        <v>70</v>
      </c>
      <c r="G77" s="122">
        <v>3.98</v>
      </c>
      <c r="H77" s="122">
        <v>3.73</v>
      </c>
      <c r="I77" s="122">
        <v>3.72</v>
      </c>
      <c r="J77" s="122">
        <v>3.93</v>
      </c>
      <c r="K77" s="122">
        <v>3.68</v>
      </c>
      <c r="L77" s="122">
        <v>3.77</v>
      </c>
      <c r="M77" s="122">
        <f t="shared" si="14"/>
        <v>3.98</v>
      </c>
      <c r="N77" s="123" t="e">
        <f>#VALUE!</f>
        <v>#VALUE!</v>
      </c>
      <c r="O77" s="115">
        <v>16</v>
      </c>
      <c r="P77" s="116" t="s">
        <v>72</v>
      </c>
      <c r="R77" s="117" t="s">
        <v>94</v>
      </c>
      <c r="S77" s="63" t="s">
        <v>95</v>
      </c>
      <c r="U77" s="63"/>
    </row>
    <row r="78" spans="1:21" ht="15.75" customHeight="1">
      <c r="A78" s="107">
        <f t="shared" si="13"/>
        <v>6</v>
      </c>
      <c r="B78" s="108">
        <v>412</v>
      </c>
      <c r="C78" s="109" t="s">
        <v>185</v>
      </c>
      <c r="D78" s="110">
        <v>35843</v>
      </c>
      <c r="E78" s="111" t="s">
        <v>135</v>
      </c>
      <c r="F78" s="112" t="s">
        <v>48</v>
      </c>
      <c r="G78" s="122" t="s">
        <v>71</v>
      </c>
      <c r="H78" s="122" t="s">
        <v>71</v>
      </c>
      <c r="I78" s="122">
        <v>3.9</v>
      </c>
      <c r="J78" s="122">
        <v>3.75</v>
      </c>
      <c r="K78" s="122" t="s">
        <v>71</v>
      </c>
      <c r="L78" s="122">
        <v>3.77</v>
      </c>
      <c r="M78" s="122">
        <f t="shared" si="14"/>
        <v>3.9</v>
      </c>
      <c r="N78" s="123" t="e">
        <f>#VALUE!</f>
        <v>#VALUE!</v>
      </c>
      <c r="O78" s="115">
        <v>15</v>
      </c>
      <c r="P78" s="116" t="s">
        <v>186</v>
      </c>
      <c r="R78" s="117"/>
      <c r="S78" s="63"/>
      <c r="U78" s="63"/>
    </row>
    <row r="79" spans="1:21" ht="15.75" customHeight="1">
      <c r="A79" s="107">
        <f t="shared" si="13"/>
        <v>7</v>
      </c>
      <c r="B79" s="108">
        <v>322</v>
      </c>
      <c r="C79" s="109" t="s">
        <v>187</v>
      </c>
      <c r="D79" s="110">
        <v>36113</v>
      </c>
      <c r="E79" s="111" t="s">
        <v>92</v>
      </c>
      <c r="F79" s="112" t="s">
        <v>48</v>
      </c>
      <c r="G79" s="122" t="s">
        <v>71</v>
      </c>
      <c r="H79" s="122">
        <v>3.8</v>
      </c>
      <c r="I79" s="122">
        <v>3.68</v>
      </c>
      <c r="J79" s="122">
        <v>3.5</v>
      </c>
      <c r="K79" s="122">
        <v>3.63</v>
      </c>
      <c r="L79" s="122">
        <v>3.46</v>
      </c>
      <c r="M79" s="122">
        <f t="shared" si="14"/>
        <v>3.8</v>
      </c>
      <c r="N79" s="123" t="e">
        <f>#VALUE!</f>
        <v>#VALUE!</v>
      </c>
      <c r="O79" s="115">
        <v>14</v>
      </c>
      <c r="P79" s="116" t="s">
        <v>188</v>
      </c>
      <c r="R79" s="117"/>
      <c r="S79" s="63"/>
      <c r="U79" s="63"/>
    </row>
    <row r="80" spans="1:21" ht="15.75" customHeight="1">
      <c r="A80" s="107">
        <f t="shared" si="13"/>
        <v>8</v>
      </c>
      <c r="B80" s="108">
        <v>323</v>
      </c>
      <c r="C80" s="109" t="s">
        <v>189</v>
      </c>
      <c r="D80" s="110">
        <v>36054</v>
      </c>
      <c r="E80" s="111" t="s">
        <v>92</v>
      </c>
      <c r="F80" s="112" t="s">
        <v>48</v>
      </c>
      <c r="G80" s="122">
        <v>3.61</v>
      </c>
      <c r="H80" s="122">
        <v>3.31</v>
      </c>
      <c r="I80" s="122">
        <v>3.41</v>
      </c>
      <c r="J80" s="122">
        <v>3.56</v>
      </c>
      <c r="K80" s="122">
        <v>3.43</v>
      </c>
      <c r="L80" s="122">
        <v>3.49</v>
      </c>
      <c r="M80" s="122">
        <f t="shared" si="14"/>
        <v>3.61</v>
      </c>
      <c r="N80" s="123" t="e">
        <f>#VALUE!</f>
        <v>#VALUE!</v>
      </c>
      <c r="O80" s="115">
        <v>13</v>
      </c>
      <c r="P80" s="116" t="s">
        <v>93</v>
      </c>
      <c r="R80" s="117"/>
      <c r="S80" s="63"/>
      <c r="U80" s="63"/>
    </row>
    <row r="81" spans="1:21" ht="15.75" customHeight="1" thickBot="1">
      <c r="A81" s="107"/>
      <c r="B81" s="108">
        <v>28</v>
      </c>
      <c r="C81" s="109" t="s">
        <v>190</v>
      </c>
      <c r="D81" s="110">
        <v>36299</v>
      </c>
      <c r="E81" s="111" t="s">
        <v>97</v>
      </c>
      <c r="F81" s="112" t="s">
        <v>27</v>
      </c>
      <c r="G81" s="122" t="s">
        <v>71</v>
      </c>
      <c r="H81" s="122" t="s">
        <v>71</v>
      </c>
      <c r="I81" s="122" t="s">
        <v>71</v>
      </c>
      <c r="J81" s="122"/>
      <c r="K81" s="122"/>
      <c r="L81" s="122"/>
      <c r="M81" s="117" t="s">
        <v>89</v>
      </c>
      <c r="N81" s="123"/>
      <c r="O81" s="115" t="s">
        <v>37</v>
      </c>
      <c r="P81" s="116" t="s">
        <v>112</v>
      </c>
      <c r="R81" s="117"/>
      <c r="S81" s="63"/>
      <c r="U81" s="63"/>
    </row>
    <row r="82" spans="1:16" ht="15.75" customHeight="1" thickBot="1">
      <c r="A82" s="101" t="s">
        <v>191</v>
      </c>
      <c r="B82" s="102"/>
      <c r="C82" s="102"/>
      <c r="D82" s="103"/>
      <c r="E82" s="104"/>
      <c r="F82" s="102"/>
      <c r="G82" s="105"/>
      <c r="H82" s="105"/>
      <c r="I82" s="105"/>
      <c r="J82" s="105"/>
      <c r="K82" s="105"/>
      <c r="L82" s="105"/>
      <c r="M82" s="105"/>
      <c r="N82" s="102"/>
      <c r="O82" s="102"/>
      <c r="P82" s="106"/>
    </row>
    <row r="83" spans="1:16" ht="15.75" customHeight="1">
      <c r="A83" s="107">
        <f>RANK(M83,$M$83:$M$87)</f>
        <v>1</v>
      </c>
      <c r="B83" s="108">
        <v>862</v>
      </c>
      <c r="C83" s="124" t="s">
        <v>192</v>
      </c>
      <c r="D83" s="125">
        <v>35864</v>
      </c>
      <c r="E83" s="126" t="s">
        <v>41</v>
      </c>
      <c r="F83" s="127" t="s">
        <v>42</v>
      </c>
      <c r="G83" s="113">
        <v>9.72</v>
      </c>
      <c r="H83" s="113">
        <v>10.26</v>
      </c>
      <c r="I83" s="113">
        <v>10.26</v>
      </c>
      <c r="J83" s="113">
        <v>10.07</v>
      </c>
      <c r="K83" s="113">
        <v>10.22</v>
      </c>
      <c r="L83" s="113">
        <v>10.19</v>
      </c>
      <c r="M83" s="113">
        <f>MAX(G83:L83)</f>
        <v>10.26</v>
      </c>
      <c r="N83" s="114" t="e">
        <f>#VALUE!</f>
        <v>#VALUE!</v>
      </c>
      <c r="O83" s="128">
        <v>25</v>
      </c>
      <c r="P83" s="121" t="s">
        <v>193</v>
      </c>
    </row>
    <row r="84" spans="1:16" ht="15.75" customHeight="1">
      <c r="A84" s="107">
        <f>RANK(M84,$M$83:$M$87)</f>
        <v>2</v>
      </c>
      <c r="B84" s="108">
        <v>920</v>
      </c>
      <c r="C84" s="124" t="s">
        <v>45</v>
      </c>
      <c r="D84" s="125" t="s">
        <v>46</v>
      </c>
      <c r="E84" s="126" t="s">
        <v>47</v>
      </c>
      <c r="F84" s="127" t="s">
        <v>48</v>
      </c>
      <c r="G84" s="113">
        <v>8.98</v>
      </c>
      <c r="H84" s="113">
        <v>8.96</v>
      </c>
      <c r="I84" s="113" t="s">
        <v>71</v>
      </c>
      <c r="J84" s="113">
        <v>9.06</v>
      </c>
      <c r="K84" s="113">
        <v>8.85</v>
      </c>
      <c r="L84" s="113">
        <v>9</v>
      </c>
      <c r="M84" s="113">
        <f>MAX(G84:L84)</f>
        <v>9.06</v>
      </c>
      <c r="N84" s="114" t="e">
        <f>#VALUE!</f>
        <v>#VALUE!</v>
      </c>
      <c r="O84" s="128">
        <v>22</v>
      </c>
      <c r="P84" s="121" t="s">
        <v>49</v>
      </c>
    </row>
    <row r="85" spans="1:16" ht="15.75" customHeight="1">
      <c r="A85" s="107">
        <f>RANK(M85,$M$83:$M$87)</f>
        <v>3</v>
      </c>
      <c r="B85" s="108">
        <v>64</v>
      </c>
      <c r="C85" s="124" t="s">
        <v>58</v>
      </c>
      <c r="D85" s="125" t="s">
        <v>35</v>
      </c>
      <c r="E85" s="126" t="s">
        <v>59</v>
      </c>
      <c r="F85" s="127" t="s">
        <v>60</v>
      </c>
      <c r="G85" s="113" t="s">
        <v>71</v>
      </c>
      <c r="H85" s="113">
        <v>8.77</v>
      </c>
      <c r="I85" s="113">
        <v>8.7</v>
      </c>
      <c r="J85" s="113">
        <v>8.42</v>
      </c>
      <c r="K85" s="113">
        <v>8.28</v>
      </c>
      <c r="L85" s="113">
        <v>8.19</v>
      </c>
      <c r="M85" s="113">
        <f>MAX(G85:L85)</f>
        <v>8.77</v>
      </c>
      <c r="N85" s="114" t="e">
        <f>#VALUE!</f>
        <v>#VALUE!</v>
      </c>
      <c r="O85" s="128">
        <v>19</v>
      </c>
      <c r="P85" s="121" t="s">
        <v>61</v>
      </c>
    </row>
    <row r="86" spans="1:16" ht="15.75" customHeight="1">
      <c r="A86" s="107">
        <f>RANK(M86,$M$83:$M$87)</f>
        <v>4</v>
      </c>
      <c r="B86" s="108">
        <v>361</v>
      </c>
      <c r="C86" s="124" t="s">
        <v>184</v>
      </c>
      <c r="D86" s="125">
        <v>36000</v>
      </c>
      <c r="E86" s="126" t="s">
        <v>69</v>
      </c>
      <c r="F86" s="127" t="s">
        <v>70</v>
      </c>
      <c r="G86" s="113">
        <v>8.53</v>
      </c>
      <c r="H86" s="113">
        <v>8.03</v>
      </c>
      <c r="I86" s="113">
        <v>8.3</v>
      </c>
      <c r="J86" s="113" t="s">
        <v>71</v>
      </c>
      <c r="K86" s="113">
        <v>8.54</v>
      </c>
      <c r="L86" s="113">
        <v>8.7</v>
      </c>
      <c r="M86" s="113">
        <f>MAX(G86:L86)</f>
        <v>8.7</v>
      </c>
      <c r="N86" s="114" t="e">
        <f>#VALUE!</f>
        <v>#VALUE!</v>
      </c>
      <c r="O86" s="128">
        <v>17</v>
      </c>
      <c r="P86" s="121" t="s">
        <v>72</v>
      </c>
    </row>
    <row r="87" spans="1:16" ht="15.75" customHeight="1" thickBot="1">
      <c r="A87" s="107">
        <f>RANK(M87,$M$83:$M$87)</f>
        <v>5</v>
      </c>
      <c r="B87" s="108">
        <v>323</v>
      </c>
      <c r="C87" s="124" t="s">
        <v>189</v>
      </c>
      <c r="D87" s="125">
        <v>36054</v>
      </c>
      <c r="E87" s="126" t="s">
        <v>92</v>
      </c>
      <c r="F87" s="127" t="s">
        <v>48</v>
      </c>
      <c r="G87" s="113">
        <v>8.49</v>
      </c>
      <c r="H87" s="113">
        <v>8.25</v>
      </c>
      <c r="I87" s="113">
        <v>8.36</v>
      </c>
      <c r="J87" s="113">
        <v>8.62</v>
      </c>
      <c r="K87" s="113">
        <v>8.67</v>
      </c>
      <c r="L87" s="113">
        <v>8.6</v>
      </c>
      <c r="M87" s="113">
        <f>MAX(G87:L87)</f>
        <v>8.67</v>
      </c>
      <c r="N87" s="114" t="e">
        <f>#VALUE!</f>
        <v>#VALUE!</v>
      </c>
      <c r="O87" s="128">
        <v>16</v>
      </c>
      <c r="P87" s="121" t="s">
        <v>93</v>
      </c>
    </row>
    <row r="88" spans="1:16" ht="15.75" customHeight="1" thickBot="1">
      <c r="A88" s="101" t="s">
        <v>194</v>
      </c>
      <c r="B88" s="102"/>
      <c r="C88" s="102"/>
      <c r="D88" s="103"/>
      <c r="E88" s="104"/>
      <c r="F88" s="102"/>
      <c r="G88" s="105"/>
      <c r="H88" s="105"/>
      <c r="I88" s="105"/>
      <c r="J88" s="105"/>
      <c r="K88" s="105"/>
      <c r="L88" s="105"/>
      <c r="M88" s="105"/>
      <c r="N88" s="102"/>
      <c r="O88" s="102"/>
      <c r="P88" s="106"/>
    </row>
    <row r="89" spans="1:16" ht="15.75" customHeight="1">
      <c r="A89" s="107">
        <f aca="true" t="shared" si="15" ref="A89:A99">RANK(M89,$M$89:$M$99)</f>
        <v>1</v>
      </c>
      <c r="B89" s="108">
        <v>56</v>
      </c>
      <c r="C89" s="109" t="s">
        <v>195</v>
      </c>
      <c r="D89" s="110">
        <v>35907</v>
      </c>
      <c r="E89" s="111" t="s">
        <v>59</v>
      </c>
      <c r="F89" s="112" t="s">
        <v>60</v>
      </c>
      <c r="G89" s="113">
        <v>9.36</v>
      </c>
      <c r="H89" s="113">
        <v>8.58</v>
      </c>
      <c r="I89" s="113">
        <v>10.02</v>
      </c>
      <c r="J89" s="113">
        <v>9.85</v>
      </c>
      <c r="K89" s="113">
        <v>9.87</v>
      </c>
      <c r="L89" s="113" t="s">
        <v>71</v>
      </c>
      <c r="M89" s="113">
        <f aca="true" t="shared" si="16" ref="M89:M99">MAX(G89:L89)</f>
        <v>10.02</v>
      </c>
      <c r="N89" s="120">
        <v>3</v>
      </c>
      <c r="O89" s="128">
        <v>25</v>
      </c>
      <c r="P89" s="121" t="s">
        <v>196</v>
      </c>
    </row>
    <row r="90" spans="1:16" ht="15.75" customHeight="1">
      <c r="A90" s="107">
        <f t="shared" si="15"/>
        <v>2</v>
      </c>
      <c r="B90" s="108">
        <v>277</v>
      </c>
      <c r="C90" s="124" t="s">
        <v>197</v>
      </c>
      <c r="D90" s="125">
        <v>36287</v>
      </c>
      <c r="E90" s="126" t="s">
        <v>18</v>
      </c>
      <c r="F90" s="127" t="s">
        <v>19</v>
      </c>
      <c r="G90" s="113">
        <v>8.48</v>
      </c>
      <c r="H90" s="113">
        <v>8.36</v>
      </c>
      <c r="I90" s="113">
        <v>9.07</v>
      </c>
      <c r="J90" s="113">
        <v>9.33</v>
      </c>
      <c r="K90" s="113">
        <v>8.28</v>
      </c>
      <c r="L90" s="113">
        <v>8.85</v>
      </c>
      <c r="M90" s="113">
        <f t="shared" si="16"/>
        <v>9.33</v>
      </c>
      <c r="N90" s="120" t="s">
        <v>119</v>
      </c>
      <c r="O90" s="128">
        <v>22</v>
      </c>
      <c r="P90" s="121" t="s">
        <v>198</v>
      </c>
    </row>
    <row r="91" spans="1:16" ht="15.75" customHeight="1">
      <c r="A91" s="107">
        <f t="shared" si="15"/>
        <v>3</v>
      </c>
      <c r="B91" s="108">
        <v>67</v>
      </c>
      <c r="C91" s="124" t="s">
        <v>199</v>
      </c>
      <c r="D91" s="125" t="s">
        <v>200</v>
      </c>
      <c r="E91" s="126" t="s">
        <v>59</v>
      </c>
      <c r="F91" s="127" t="s">
        <v>60</v>
      </c>
      <c r="G91" s="113">
        <v>6.81</v>
      </c>
      <c r="H91" s="113">
        <v>8.65</v>
      </c>
      <c r="I91" s="113">
        <v>8.1</v>
      </c>
      <c r="J91" s="113">
        <v>7.71</v>
      </c>
      <c r="K91" s="113">
        <v>9.06</v>
      </c>
      <c r="L91" s="113">
        <v>8.32</v>
      </c>
      <c r="M91" s="113">
        <f t="shared" si="16"/>
        <v>9.06</v>
      </c>
      <c r="N91" s="120" t="s">
        <v>119</v>
      </c>
      <c r="O91" s="128">
        <v>19</v>
      </c>
      <c r="P91" s="121" t="s">
        <v>196</v>
      </c>
    </row>
    <row r="92" spans="1:16" ht="15.75" customHeight="1">
      <c r="A92" s="107">
        <f t="shared" si="15"/>
        <v>4</v>
      </c>
      <c r="B92" s="108">
        <v>431</v>
      </c>
      <c r="C92" s="109" t="s">
        <v>201</v>
      </c>
      <c r="D92" s="110">
        <v>35978</v>
      </c>
      <c r="E92" s="111" t="s">
        <v>83</v>
      </c>
      <c r="F92" s="112" t="s">
        <v>48</v>
      </c>
      <c r="G92" s="113">
        <v>8.63</v>
      </c>
      <c r="H92" s="113">
        <v>8.47</v>
      </c>
      <c r="I92" s="113">
        <v>8.65</v>
      </c>
      <c r="J92" s="113">
        <v>7.82</v>
      </c>
      <c r="K92" s="113" t="s">
        <v>71</v>
      </c>
      <c r="L92" s="113">
        <v>8.3</v>
      </c>
      <c r="M92" s="113">
        <f t="shared" si="16"/>
        <v>8.65</v>
      </c>
      <c r="N92" s="120" t="s">
        <v>119</v>
      </c>
      <c r="O92" s="128">
        <v>17</v>
      </c>
      <c r="P92" s="121" t="s">
        <v>202</v>
      </c>
    </row>
    <row r="93" spans="1:16" ht="15.75" customHeight="1">
      <c r="A93" s="107">
        <f t="shared" si="15"/>
        <v>5</v>
      </c>
      <c r="B93" s="108">
        <v>287</v>
      </c>
      <c r="C93" s="109" t="s">
        <v>203</v>
      </c>
      <c r="D93" s="110">
        <v>36049</v>
      </c>
      <c r="E93" s="111" t="s">
        <v>18</v>
      </c>
      <c r="F93" s="112" t="s">
        <v>19</v>
      </c>
      <c r="G93" s="113" t="s">
        <v>71</v>
      </c>
      <c r="H93" s="113">
        <v>8</v>
      </c>
      <c r="I93" s="113">
        <v>7.85</v>
      </c>
      <c r="J93" s="113">
        <v>7.84</v>
      </c>
      <c r="K93" s="113">
        <v>8.22</v>
      </c>
      <c r="L93" s="113">
        <v>8.46</v>
      </c>
      <c r="M93" s="113">
        <f t="shared" si="16"/>
        <v>8.46</v>
      </c>
      <c r="N93" s="120" t="s">
        <v>119</v>
      </c>
      <c r="O93" s="128">
        <v>16</v>
      </c>
      <c r="P93" s="121" t="s">
        <v>204</v>
      </c>
    </row>
    <row r="94" spans="1:16" ht="15.75" customHeight="1">
      <c r="A94" s="107">
        <f t="shared" si="15"/>
        <v>6</v>
      </c>
      <c r="B94" s="108">
        <v>105</v>
      </c>
      <c r="C94" s="124" t="s">
        <v>205</v>
      </c>
      <c r="D94" s="125">
        <v>35815</v>
      </c>
      <c r="E94" s="126" t="s">
        <v>78</v>
      </c>
      <c r="F94" s="127" t="s">
        <v>27</v>
      </c>
      <c r="G94" s="113">
        <v>8.31</v>
      </c>
      <c r="H94" s="113">
        <v>8.09</v>
      </c>
      <c r="I94" s="113">
        <v>8.4</v>
      </c>
      <c r="J94" s="113">
        <v>8.15</v>
      </c>
      <c r="K94" s="113">
        <v>7.9</v>
      </c>
      <c r="L94" s="113">
        <v>8</v>
      </c>
      <c r="M94" s="113">
        <f t="shared" si="16"/>
        <v>8.4</v>
      </c>
      <c r="N94" s="120" t="s">
        <v>119</v>
      </c>
      <c r="O94" s="128">
        <v>15</v>
      </c>
      <c r="P94" s="121" t="s">
        <v>206</v>
      </c>
    </row>
    <row r="95" spans="1:16" ht="15.75" customHeight="1">
      <c r="A95" s="107">
        <f t="shared" si="15"/>
        <v>7</v>
      </c>
      <c r="B95" s="108">
        <v>101</v>
      </c>
      <c r="C95" s="109" t="s">
        <v>207</v>
      </c>
      <c r="D95" s="110">
        <v>35840</v>
      </c>
      <c r="E95" s="111" t="s">
        <v>78</v>
      </c>
      <c r="F95" s="112" t="s">
        <v>27</v>
      </c>
      <c r="G95" s="113" t="s">
        <v>71</v>
      </c>
      <c r="H95" s="113">
        <v>7.5</v>
      </c>
      <c r="I95" s="113">
        <v>8.09</v>
      </c>
      <c r="J95" s="113">
        <v>7.9</v>
      </c>
      <c r="K95" s="113">
        <v>7.88</v>
      </c>
      <c r="L95" s="113">
        <v>7.17</v>
      </c>
      <c r="M95" s="113">
        <f t="shared" si="16"/>
        <v>8.09</v>
      </c>
      <c r="N95" s="120" t="s">
        <v>119</v>
      </c>
      <c r="O95" s="128">
        <v>14</v>
      </c>
      <c r="P95" s="121" t="s">
        <v>208</v>
      </c>
    </row>
    <row r="96" spans="1:16" ht="15.75" customHeight="1">
      <c r="A96" s="107">
        <f t="shared" si="15"/>
        <v>8</v>
      </c>
      <c r="B96" s="108">
        <v>859</v>
      </c>
      <c r="C96" s="109" t="s">
        <v>209</v>
      </c>
      <c r="D96" s="110">
        <v>36495</v>
      </c>
      <c r="E96" s="111" t="s">
        <v>41</v>
      </c>
      <c r="F96" s="112" t="s">
        <v>42</v>
      </c>
      <c r="G96" s="113">
        <v>7.6</v>
      </c>
      <c r="H96" s="113">
        <v>7.24</v>
      </c>
      <c r="I96" s="113">
        <v>7.27</v>
      </c>
      <c r="J96" s="113">
        <v>7.53</v>
      </c>
      <c r="K96" s="113">
        <v>7.52</v>
      </c>
      <c r="L96" s="113">
        <v>7.75</v>
      </c>
      <c r="M96" s="113">
        <f t="shared" si="16"/>
        <v>7.75</v>
      </c>
      <c r="N96" s="120" t="s">
        <v>172</v>
      </c>
      <c r="O96" s="128">
        <v>13</v>
      </c>
      <c r="P96" s="121" t="s">
        <v>99</v>
      </c>
    </row>
    <row r="97" spans="1:19" ht="15.75" customHeight="1">
      <c r="A97" s="107">
        <f t="shared" si="15"/>
        <v>9</v>
      </c>
      <c r="B97" s="108">
        <v>152</v>
      </c>
      <c r="C97" s="124" t="s">
        <v>210</v>
      </c>
      <c r="D97" s="125">
        <v>35872</v>
      </c>
      <c r="E97" s="126" t="s">
        <v>122</v>
      </c>
      <c r="F97" s="127" t="s">
        <v>123</v>
      </c>
      <c r="G97" s="113">
        <v>7.37</v>
      </c>
      <c r="H97" s="113">
        <v>7.13</v>
      </c>
      <c r="I97" s="113" t="s">
        <v>71</v>
      </c>
      <c r="J97" s="113"/>
      <c r="K97" s="113"/>
      <c r="L97" s="113"/>
      <c r="M97" s="113">
        <f t="shared" si="16"/>
        <v>7.37</v>
      </c>
      <c r="N97" s="120" t="s">
        <v>22</v>
      </c>
      <c r="O97" s="128">
        <v>12</v>
      </c>
      <c r="P97" s="121" t="s">
        <v>129</v>
      </c>
      <c r="R97" s="117" t="s">
        <v>80</v>
      </c>
      <c r="S97" s="63" t="s">
        <v>81</v>
      </c>
    </row>
    <row r="98" spans="1:19" ht="15.75" customHeight="1">
      <c r="A98" s="107">
        <f t="shared" si="15"/>
        <v>10</v>
      </c>
      <c r="B98" s="108">
        <v>232</v>
      </c>
      <c r="C98" s="109" t="s">
        <v>211</v>
      </c>
      <c r="D98" s="110">
        <v>35947</v>
      </c>
      <c r="E98" s="111" t="s">
        <v>109</v>
      </c>
      <c r="F98" s="112" t="s">
        <v>48</v>
      </c>
      <c r="G98" s="113">
        <v>6.52</v>
      </c>
      <c r="H98" s="113">
        <v>6.13</v>
      </c>
      <c r="I98" s="113">
        <v>6.46</v>
      </c>
      <c r="J98" s="113"/>
      <c r="K98" s="113"/>
      <c r="L98" s="113"/>
      <c r="M98" s="113">
        <f t="shared" si="16"/>
        <v>6.52</v>
      </c>
      <c r="N98" s="120" t="s">
        <v>22</v>
      </c>
      <c r="O98" s="128">
        <v>11</v>
      </c>
      <c r="P98" s="121" t="s">
        <v>212</v>
      </c>
      <c r="R98" s="117" t="s">
        <v>85</v>
      </c>
      <c r="S98" s="63" t="s">
        <v>86</v>
      </c>
    </row>
    <row r="99" spans="1:19" ht="15.75" customHeight="1" thickBot="1">
      <c r="A99" s="107">
        <f t="shared" si="15"/>
        <v>11</v>
      </c>
      <c r="B99" s="108">
        <v>273</v>
      </c>
      <c r="C99" s="124" t="s">
        <v>213</v>
      </c>
      <c r="D99" s="125">
        <v>35874</v>
      </c>
      <c r="E99" s="126" t="s">
        <v>214</v>
      </c>
      <c r="F99" s="127" t="s">
        <v>48</v>
      </c>
      <c r="G99" s="113">
        <v>5.48</v>
      </c>
      <c r="H99" s="113">
        <v>6.17</v>
      </c>
      <c r="I99" s="113">
        <v>5.61</v>
      </c>
      <c r="J99" s="113"/>
      <c r="K99" s="113"/>
      <c r="L99" s="113"/>
      <c r="M99" s="113">
        <f t="shared" si="16"/>
        <v>6.17</v>
      </c>
      <c r="N99" s="120" t="e">
        <f>#VALUE!</f>
        <v>#VALUE!</v>
      </c>
      <c r="O99" s="128">
        <v>10</v>
      </c>
      <c r="P99" s="121" t="s">
        <v>215</v>
      </c>
      <c r="R99" s="117" t="s">
        <v>89</v>
      </c>
      <c r="S99" s="63" t="s">
        <v>90</v>
      </c>
    </row>
    <row r="100" spans="1:16" ht="15.75" customHeight="1" thickBot="1">
      <c r="A100" s="101" t="s">
        <v>216</v>
      </c>
      <c r="B100" s="102"/>
      <c r="C100" s="102"/>
      <c r="D100" s="103"/>
      <c r="E100" s="104"/>
      <c r="F100" s="102"/>
      <c r="G100" s="105"/>
      <c r="H100" s="105"/>
      <c r="I100" s="105"/>
      <c r="J100" s="105"/>
      <c r="K100" s="105"/>
      <c r="L100" s="105"/>
      <c r="M100" s="105"/>
      <c r="N100" s="102"/>
      <c r="O100" s="102"/>
      <c r="P100" s="106"/>
    </row>
    <row r="101" spans="1:16" ht="15.75" customHeight="1">
      <c r="A101" s="107">
        <f aca="true" t="shared" si="17" ref="A101:A108">RANK(M101,$M$101:$M$109)</f>
        <v>1</v>
      </c>
      <c r="B101" s="108">
        <v>56</v>
      </c>
      <c r="C101" s="124" t="s">
        <v>195</v>
      </c>
      <c r="D101" s="125">
        <v>35907</v>
      </c>
      <c r="E101" s="126" t="s">
        <v>59</v>
      </c>
      <c r="F101" s="127" t="s">
        <v>60</v>
      </c>
      <c r="G101" s="113">
        <v>16.07</v>
      </c>
      <c r="H101" s="113">
        <v>24.68</v>
      </c>
      <c r="I101" s="113">
        <v>29.03</v>
      </c>
      <c r="J101" s="113">
        <v>27.35</v>
      </c>
      <c r="K101" s="113">
        <v>26.13</v>
      </c>
      <c r="L101" s="113">
        <v>27.77</v>
      </c>
      <c r="M101" s="113">
        <f aca="true" t="shared" si="18" ref="M101:M108">MAX(G101:L101)</f>
        <v>29.03</v>
      </c>
      <c r="N101" s="114" t="str">
        <f aca="true" t="shared" si="19" ref="N101:N108">IF(M101&gt;=48,"КМС",IF(M101&gt;=40,"1р",IF(M101&gt;=32,"2р",IF(M101&gt;=28,"3р",IF(M101&gt;25,"1юн.",IF(M101&gt;19,"2юн.",IF(M101&gt;16,"3юн.",IF(M101&lt;16,"б/р"))))))))</f>
        <v>3р</v>
      </c>
      <c r="O101" s="128">
        <v>25</v>
      </c>
      <c r="P101" s="121" t="s">
        <v>196</v>
      </c>
    </row>
    <row r="102" spans="1:16" ht="15.75" customHeight="1">
      <c r="A102" s="107">
        <f t="shared" si="17"/>
        <v>2</v>
      </c>
      <c r="B102" s="108">
        <v>904</v>
      </c>
      <c r="C102" s="124" t="s">
        <v>217</v>
      </c>
      <c r="D102" s="125">
        <v>35920</v>
      </c>
      <c r="E102" s="126" t="s">
        <v>47</v>
      </c>
      <c r="F102" s="127" t="s">
        <v>48</v>
      </c>
      <c r="G102" s="113">
        <v>22.03</v>
      </c>
      <c r="H102" s="113">
        <v>22.47</v>
      </c>
      <c r="I102" s="113">
        <v>22.2</v>
      </c>
      <c r="J102" s="113" t="s">
        <v>71</v>
      </c>
      <c r="K102" s="113" t="s">
        <v>71</v>
      </c>
      <c r="L102" s="113" t="s">
        <v>71</v>
      </c>
      <c r="M102" s="113">
        <f t="shared" si="18"/>
        <v>22.47</v>
      </c>
      <c r="N102" s="114" t="str">
        <f t="shared" si="19"/>
        <v>2юн.</v>
      </c>
      <c r="O102" s="128">
        <v>22</v>
      </c>
      <c r="P102" s="121" t="s">
        <v>218</v>
      </c>
    </row>
    <row r="103" spans="1:16" ht="15.75" customHeight="1">
      <c r="A103" s="107">
        <f t="shared" si="17"/>
        <v>3</v>
      </c>
      <c r="B103" s="108">
        <v>859</v>
      </c>
      <c r="C103" s="124" t="s">
        <v>209</v>
      </c>
      <c r="D103" s="125">
        <v>36495</v>
      </c>
      <c r="E103" s="126" t="s">
        <v>41</v>
      </c>
      <c r="F103" s="127" t="s">
        <v>42</v>
      </c>
      <c r="G103" s="113">
        <v>20.69</v>
      </c>
      <c r="H103" s="113">
        <v>22.15</v>
      </c>
      <c r="I103" s="113" t="s">
        <v>71</v>
      </c>
      <c r="J103" s="113">
        <v>17.02</v>
      </c>
      <c r="K103" s="113">
        <v>20.46</v>
      </c>
      <c r="L103" s="113">
        <v>19.83</v>
      </c>
      <c r="M103" s="113">
        <f t="shared" si="18"/>
        <v>22.15</v>
      </c>
      <c r="N103" s="114" t="str">
        <f t="shared" si="19"/>
        <v>2юн.</v>
      </c>
      <c r="O103" s="128">
        <v>19</v>
      </c>
      <c r="P103" s="121" t="s">
        <v>99</v>
      </c>
    </row>
    <row r="104" spans="1:16" ht="15.75" customHeight="1">
      <c r="A104" s="107">
        <f t="shared" si="17"/>
        <v>4</v>
      </c>
      <c r="B104" s="108">
        <v>67</v>
      </c>
      <c r="C104" s="124" t="s">
        <v>199</v>
      </c>
      <c r="D104" s="125" t="s">
        <v>200</v>
      </c>
      <c r="E104" s="126" t="s">
        <v>59</v>
      </c>
      <c r="F104" s="127" t="s">
        <v>60</v>
      </c>
      <c r="G104" s="113" t="s">
        <v>71</v>
      </c>
      <c r="H104" s="113" t="s">
        <v>71</v>
      </c>
      <c r="I104" s="113">
        <v>21.95</v>
      </c>
      <c r="J104" s="113">
        <v>21.64</v>
      </c>
      <c r="K104" s="113" t="s">
        <v>71</v>
      </c>
      <c r="L104" s="113" t="s">
        <v>71</v>
      </c>
      <c r="M104" s="113">
        <f t="shared" si="18"/>
        <v>21.95</v>
      </c>
      <c r="N104" s="114" t="str">
        <f t="shared" si="19"/>
        <v>2юн.</v>
      </c>
      <c r="O104" s="128">
        <v>17</v>
      </c>
      <c r="P104" s="121" t="s">
        <v>196</v>
      </c>
    </row>
    <row r="105" spans="1:16" ht="15.75" customHeight="1">
      <c r="A105" s="107">
        <f t="shared" si="17"/>
        <v>5</v>
      </c>
      <c r="B105" s="108">
        <v>52</v>
      </c>
      <c r="C105" s="124" t="s">
        <v>219</v>
      </c>
      <c r="D105" s="125">
        <v>36259</v>
      </c>
      <c r="E105" s="126" t="s">
        <v>59</v>
      </c>
      <c r="F105" s="127" t="s">
        <v>60</v>
      </c>
      <c r="G105" s="113">
        <v>16.17</v>
      </c>
      <c r="H105" s="113" t="s">
        <v>71</v>
      </c>
      <c r="I105" s="113">
        <v>20.52</v>
      </c>
      <c r="J105" s="113">
        <v>14.71</v>
      </c>
      <c r="K105" s="113">
        <v>19.38</v>
      </c>
      <c r="L105" s="113">
        <v>20.84</v>
      </c>
      <c r="M105" s="113">
        <f t="shared" si="18"/>
        <v>20.84</v>
      </c>
      <c r="N105" s="114" t="str">
        <f t="shared" si="19"/>
        <v>2юн.</v>
      </c>
      <c r="O105" s="128" t="s">
        <v>37</v>
      </c>
      <c r="P105" s="121" t="s">
        <v>61</v>
      </c>
    </row>
    <row r="106" spans="1:16" ht="15.75" customHeight="1">
      <c r="A106" s="107">
        <f t="shared" si="17"/>
        <v>6</v>
      </c>
      <c r="B106" s="108">
        <v>277</v>
      </c>
      <c r="C106" s="124" t="s">
        <v>197</v>
      </c>
      <c r="D106" s="125">
        <v>36287</v>
      </c>
      <c r="E106" s="126" t="s">
        <v>18</v>
      </c>
      <c r="F106" s="127" t="s">
        <v>19</v>
      </c>
      <c r="G106" s="113">
        <v>18.46</v>
      </c>
      <c r="H106" s="113">
        <v>18.33</v>
      </c>
      <c r="I106" s="113">
        <v>20.03</v>
      </c>
      <c r="J106" s="113">
        <v>16.23</v>
      </c>
      <c r="K106" s="113">
        <v>18.07</v>
      </c>
      <c r="L106" s="113">
        <v>16.51</v>
      </c>
      <c r="M106" s="113">
        <f t="shared" si="18"/>
        <v>20.03</v>
      </c>
      <c r="N106" s="114" t="str">
        <f t="shared" si="19"/>
        <v>2юн.</v>
      </c>
      <c r="O106" s="128">
        <v>16</v>
      </c>
      <c r="P106" s="121" t="s">
        <v>198</v>
      </c>
    </row>
    <row r="107" spans="1:16" ht="15.75" customHeight="1">
      <c r="A107" s="107">
        <f t="shared" si="17"/>
        <v>7</v>
      </c>
      <c r="B107" s="108">
        <v>199</v>
      </c>
      <c r="C107" s="124" t="s">
        <v>220</v>
      </c>
      <c r="D107" s="125">
        <v>35925</v>
      </c>
      <c r="E107" s="126" t="s">
        <v>144</v>
      </c>
      <c r="F107" s="127" t="s">
        <v>75</v>
      </c>
      <c r="G107" s="113">
        <v>15.09</v>
      </c>
      <c r="H107" s="113">
        <v>15</v>
      </c>
      <c r="I107" s="113">
        <v>17</v>
      </c>
      <c r="J107" s="113">
        <v>15.87</v>
      </c>
      <c r="K107" s="113">
        <v>14.39</v>
      </c>
      <c r="L107" s="113">
        <v>16.35</v>
      </c>
      <c r="M107" s="113">
        <f t="shared" si="18"/>
        <v>17</v>
      </c>
      <c r="N107" s="114" t="str">
        <f t="shared" si="19"/>
        <v>3юн.</v>
      </c>
      <c r="O107" s="128">
        <v>15</v>
      </c>
      <c r="P107" s="121" t="s">
        <v>221</v>
      </c>
    </row>
    <row r="108" spans="1:16" ht="15.75" customHeight="1">
      <c r="A108" s="107">
        <f t="shared" si="17"/>
        <v>8</v>
      </c>
      <c r="B108" s="108">
        <v>287</v>
      </c>
      <c r="C108" s="124" t="s">
        <v>203</v>
      </c>
      <c r="D108" s="125">
        <v>36049</v>
      </c>
      <c r="E108" s="126" t="s">
        <v>18</v>
      </c>
      <c r="F108" s="127" t="s">
        <v>19</v>
      </c>
      <c r="G108" s="113">
        <v>16.58</v>
      </c>
      <c r="H108" s="113">
        <v>14.18</v>
      </c>
      <c r="I108" s="113" t="s">
        <v>71</v>
      </c>
      <c r="J108" s="113" t="s">
        <v>71</v>
      </c>
      <c r="K108" s="113">
        <v>16.54</v>
      </c>
      <c r="L108" s="113">
        <v>14.4</v>
      </c>
      <c r="M108" s="113">
        <f t="shared" si="18"/>
        <v>16.58</v>
      </c>
      <c r="N108" s="114" t="str">
        <f t="shared" si="19"/>
        <v>3юн.</v>
      </c>
      <c r="O108" s="128">
        <v>14</v>
      </c>
      <c r="P108" s="121" t="s">
        <v>204</v>
      </c>
    </row>
    <row r="109" spans="1:16" ht="15.75" customHeight="1" thickBot="1">
      <c r="A109" s="107"/>
      <c r="B109" s="108">
        <v>101</v>
      </c>
      <c r="C109" s="124" t="s">
        <v>207</v>
      </c>
      <c r="D109" s="125">
        <v>35840</v>
      </c>
      <c r="E109" s="126" t="s">
        <v>78</v>
      </c>
      <c r="F109" s="127" t="s">
        <v>27</v>
      </c>
      <c r="G109" s="113" t="s">
        <v>71</v>
      </c>
      <c r="H109" s="113" t="s">
        <v>71</v>
      </c>
      <c r="I109" s="113" t="s">
        <v>71</v>
      </c>
      <c r="J109" s="113"/>
      <c r="K109" s="113"/>
      <c r="L109" s="113"/>
      <c r="M109" s="117" t="s">
        <v>89</v>
      </c>
      <c r="N109" s="114"/>
      <c r="O109" s="128" t="s">
        <v>155</v>
      </c>
      <c r="P109" s="121" t="s">
        <v>208</v>
      </c>
    </row>
    <row r="110" spans="1:16" ht="15.75" customHeight="1" thickBot="1">
      <c r="A110" s="101" t="s">
        <v>222</v>
      </c>
      <c r="B110" s="102"/>
      <c r="C110" s="102"/>
      <c r="D110" s="103"/>
      <c r="E110" s="104"/>
      <c r="F110" s="102"/>
      <c r="G110" s="105"/>
      <c r="H110" s="105"/>
      <c r="I110" s="105"/>
      <c r="J110" s="105"/>
      <c r="K110" s="105"/>
      <c r="L110" s="105"/>
      <c r="M110" s="105"/>
      <c r="N110" s="102"/>
      <c r="O110" s="102"/>
      <c r="P110" s="106"/>
    </row>
    <row r="111" spans="1:16" ht="15.75" customHeight="1">
      <c r="A111" s="107">
        <f aca="true" t="shared" si="20" ref="A111:A122">RANK(M111,$M$111:$M$122)</f>
        <v>1</v>
      </c>
      <c r="B111" s="108">
        <v>904</v>
      </c>
      <c r="C111" s="124" t="s">
        <v>217</v>
      </c>
      <c r="D111" s="125">
        <v>35920</v>
      </c>
      <c r="E111" s="126" t="s">
        <v>47</v>
      </c>
      <c r="F111" s="127" t="s">
        <v>48</v>
      </c>
      <c r="G111" s="113" t="s">
        <v>71</v>
      </c>
      <c r="H111" s="113">
        <v>26.53</v>
      </c>
      <c r="I111" s="113">
        <v>27.03</v>
      </c>
      <c r="J111" s="113">
        <v>26.87</v>
      </c>
      <c r="K111" s="113">
        <v>26.16</v>
      </c>
      <c r="L111" s="113">
        <v>27.5</v>
      </c>
      <c r="M111" s="113">
        <f aca="true" t="shared" si="21" ref="M111:M122">MAX(G111:L111)</f>
        <v>27.5</v>
      </c>
      <c r="N111" s="114" t="str">
        <f aca="true" t="shared" si="22" ref="N111:N122">IF(M111&gt;=46,"КМС",IF(M111&gt;=39,"1р",IF(M111&gt;=32,"2р",IF(M111&gt;=25,"3р",IF(M111&gt;22,"1юн.",IF(M111&gt;19,"2юн.",IF(M111&gt;16,"3юн.",IF(M111&lt;16,"б/р"))))))))</f>
        <v>3р</v>
      </c>
      <c r="O111" s="128">
        <v>25</v>
      </c>
      <c r="P111" s="121" t="s">
        <v>218</v>
      </c>
    </row>
    <row r="112" spans="1:16" ht="15.75" customHeight="1">
      <c r="A112" s="107">
        <f t="shared" si="20"/>
        <v>2</v>
      </c>
      <c r="B112" s="108">
        <v>56</v>
      </c>
      <c r="C112" s="124" t="s">
        <v>195</v>
      </c>
      <c r="D112" s="125">
        <v>35907</v>
      </c>
      <c r="E112" s="126" t="s">
        <v>59</v>
      </c>
      <c r="F112" s="127" t="s">
        <v>60</v>
      </c>
      <c r="G112" s="113">
        <v>22.79</v>
      </c>
      <c r="H112" s="113">
        <v>25.12</v>
      </c>
      <c r="I112" s="113">
        <v>26.59</v>
      </c>
      <c r="J112" s="113">
        <v>25.79</v>
      </c>
      <c r="K112" s="113">
        <v>26.87</v>
      </c>
      <c r="L112" s="113">
        <v>26.21</v>
      </c>
      <c r="M112" s="113">
        <f t="shared" si="21"/>
        <v>26.87</v>
      </c>
      <c r="N112" s="114" t="str">
        <f t="shared" si="22"/>
        <v>3р</v>
      </c>
      <c r="O112" s="128" t="s">
        <v>37</v>
      </c>
      <c r="P112" s="121" t="s">
        <v>196</v>
      </c>
    </row>
    <row r="113" spans="1:16" ht="15.75" customHeight="1">
      <c r="A113" s="107">
        <f t="shared" si="20"/>
        <v>3</v>
      </c>
      <c r="B113" s="108">
        <v>862</v>
      </c>
      <c r="C113" s="124" t="s">
        <v>192</v>
      </c>
      <c r="D113" s="125">
        <v>35864</v>
      </c>
      <c r="E113" s="126" t="s">
        <v>41</v>
      </c>
      <c r="F113" s="127" t="s">
        <v>42</v>
      </c>
      <c r="G113" s="113">
        <v>21.77</v>
      </c>
      <c r="H113" s="113">
        <v>23.35</v>
      </c>
      <c r="I113" s="113">
        <v>25.84</v>
      </c>
      <c r="J113" s="113">
        <v>22.74</v>
      </c>
      <c r="K113" s="113">
        <v>21.64</v>
      </c>
      <c r="L113" s="113">
        <v>21.55</v>
      </c>
      <c r="M113" s="113">
        <f t="shared" si="21"/>
        <v>25.84</v>
      </c>
      <c r="N113" s="114" t="str">
        <f t="shared" si="22"/>
        <v>3р</v>
      </c>
      <c r="O113" s="128" t="s">
        <v>37</v>
      </c>
      <c r="P113" s="121" t="s">
        <v>193</v>
      </c>
    </row>
    <row r="114" spans="1:19" ht="15.75" customHeight="1">
      <c r="A114" s="107">
        <f t="shared" si="20"/>
        <v>4</v>
      </c>
      <c r="B114" s="108">
        <v>152</v>
      </c>
      <c r="C114" s="124" t="s">
        <v>210</v>
      </c>
      <c r="D114" s="125">
        <v>35872</v>
      </c>
      <c r="E114" s="126" t="s">
        <v>122</v>
      </c>
      <c r="F114" s="127" t="s">
        <v>123</v>
      </c>
      <c r="G114" s="113">
        <v>23.02</v>
      </c>
      <c r="H114" s="113">
        <v>20.05</v>
      </c>
      <c r="I114" s="113">
        <v>21.78</v>
      </c>
      <c r="J114" s="113">
        <v>22.71</v>
      </c>
      <c r="K114" s="113">
        <v>22.97</v>
      </c>
      <c r="L114" s="113">
        <v>25.08</v>
      </c>
      <c r="M114" s="113">
        <f t="shared" si="21"/>
        <v>25.08</v>
      </c>
      <c r="N114" s="114" t="str">
        <f t="shared" si="22"/>
        <v>3р</v>
      </c>
      <c r="O114" s="128">
        <v>22</v>
      </c>
      <c r="P114" s="121" t="s">
        <v>129</v>
      </c>
      <c r="R114" s="117" t="s">
        <v>80</v>
      </c>
      <c r="S114" s="63" t="s">
        <v>81</v>
      </c>
    </row>
    <row r="115" spans="1:19" ht="15.75" customHeight="1">
      <c r="A115" s="107">
        <f t="shared" si="20"/>
        <v>5</v>
      </c>
      <c r="B115" s="108">
        <v>4</v>
      </c>
      <c r="C115" s="124" t="s">
        <v>178</v>
      </c>
      <c r="D115" s="125">
        <v>36250</v>
      </c>
      <c r="E115" s="126" t="s">
        <v>179</v>
      </c>
      <c r="F115" s="127" t="s">
        <v>27</v>
      </c>
      <c r="G115" s="113">
        <v>23.07</v>
      </c>
      <c r="H115" s="113">
        <v>21.24</v>
      </c>
      <c r="I115" s="113">
        <v>24.73</v>
      </c>
      <c r="J115" s="113">
        <v>24.57</v>
      </c>
      <c r="K115" s="113">
        <v>21.5</v>
      </c>
      <c r="L115" s="113">
        <v>24.53</v>
      </c>
      <c r="M115" s="113">
        <f t="shared" si="21"/>
        <v>24.73</v>
      </c>
      <c r="N115" s="114" t="str">
        <f t="shared" si="22"/>
        <v>1юн.</v>
      </c>
      <c r="O115" s="128">
        <v>19</v>
      </c>
      <c r="P115" s="121" t="s">
        <v>180</v>
      </c>
      <c r="R115" s="117" t="s">
        <v>85</v>
      </c>
      <c r="S115" s="63" t="s">
        <v>86</v>
      </c>
    </row>
    <row r="116" spans="1:19" ht="15.75" customHeight="1">
      <c r="A116" s="107">
        <f t="shared" si="20"/>
        <v>6</v>
      </c>
      <c r="B116" s="108">
        <v>833</v>
      </c>
      <c r="C116" s="124" t="s">
        <v>223</v>
      </c>
      <c r="D116" s="125">
        <v>36427</v>
      </c>
      <c r="E116" s="126" t="s">
        <v>41</v>
      </c>
      <c r="F116" s="127" t="s">
        <v>42</v>
      </c>
      <c r="G116" s="113">
        <v>18.61</v>
      </c>
      <c r="H116" s="113" t="s">
        <v>71</v>
      </c>
      <c r="I116" s="113">
        <v>21.62</v>
      </c>
      <c r="J116" s="113">
        <v>20.57</v>
      </c>
      <c r="K116" s="113">
        <v>22.86</v>
      </c>
      <c r="L116" s="113">
        <v>20.8</v>
      </c>
      <c r="M116" s="113">
        <f t="shared" si="21"/>
        <v>22.86</v>
      </c>
      <c r="N116" s="114" t="str">
        <f t="shared" si="22"/>
        <v>1юн.</v>
      </c>
      <c r="O116" s="128">
        <v>17</v>
      </c>
      <c r="P116" s="121" t="s">
        <v>99</v>
      </c>
      <c r="R116" s="117" t="s">
        <v>89</v>
      </c>
      <c r="S116" s="63" t="s">
        <v>90</v>
      </c>
    </row>
    <row r="117" spans="1:19" ht="15.75" customHeight="1">
      <c r="A117" s="107">
        <f t="shared" si="20"/>
        <v>7</v>
      </c>
      <c r="B117" s="108">
        <v>431</v>
      </c>
      <c r="C117" s="124" t="s">
        <v>201</v>
      </c>
      <c r="D117" s="125">
        <v>35978</v>
      </c>
      <c r="E117" s="126" t="s">
        <v>83</v>
      </c>
      <c r="F117" s="127" t="s">
        <v>48</v>
      </c>
      <c r="G117" s="113">
        <v>16.03</v>
      </c>
      <c r="H117" s="113">
        <v>17.07</v>
      </c>
      <c r="I117" s="113">
        <v>20.66</v>
      </c>
      <c r="J117" s="113">
        <v>20.19</v>
      </c>
      <c r="K117" s="113">
        <v>21.5</v>
      </c>
      <c r="L117" s="113">
        <v>22.38</v>
      </c>
      <c r="M117" s="113">
        <f t="shared" si="21"/>
        <v>22.38</v>
      </c>
      <c r="N117" s="114" t="str">
        <f t="shared" si="22"/>
        <v>1юн.</v>
      </c>
      <c r="O117" s="128">
        <v>16</v>
      </c>
      <c r="P117" s="121" t="s">
        <v>202</v>
      </c>
      <c r="R117" s="117" t="s">
        <v>94</v>
      </c>
      <c r="S117" s="63" t="s">
        <v>95</v>
      </c>
    </row>
    <row r="118" spans="1:19" ht="15.75" customHeight="1">
      <c r="A118" s="107">
        <f t="shared" si="20"/>
        <v>8</v>
      </c>
      <c r="B118" s="108">
        <v>52</v>
      </c>
      <c r="C118" s="124" t="s">
        <v>219</v>
      </c>
      <c r="D118" s="125">
        <v>36259</v>
      </c>
      <c r="E118" s="126" t="s">
        <v>59</v>
      </c>
      <c r="F118" s="127" t="s">
        <v>60</v>
      </c>
      <c r="G118" s="113">
        <v>15.72</v>
      </c>
      <c r="H118" s="113">
        <v>20.31</v>
      </c>
      <c r="I118" s="113">
        <v>18.62</v>
      </c>
      <c r="J118" s="113">
        <v>20.5</v>
      </c>
      <c r="K118" s="113">
        <v>20.11</v>
      </c>
      <c r="L118" s="113">
        <v>21.06</v>
      </c>
      <c r="M118" s="113">
        <f t="shared" si="21"/>
        <v>21.06</v>
      </c>
      <c r="N118" s="114" t="str">
        <f t="shared" si="22"/>
        <v>2юн.</v>
      </c>
      <c r="O118" s="128">
        <v>15</v>
      </c>
      <c r="P118" s="121" t="s">
        <v>61</v>
      </c>
      <c r="R118" s="117"/>
      <c r="S118" s="63"/>
    </row>
    <row r="119" spans="1:19" ht="15.75" customHeight="1">
      <c r="A119" s="107">
        <f t="shared" si="20"/>
        <v>9</v>
      </c>
      <c r="B119" s="108">
        <v>3</v>
      </c>
      <c r="C119" s="124" t="s">
        <v>224</v>
      </c>
      <c r="D119" s="125">
        <v>35837</v>
      </c>
      <c r="E119" s="126" t="s">
        <v>26</v>
      </c>
      <c r="F119" s="127" t="s">
        <v>27</v>
      </c>
      <c r="G119" s="113">
        <v>14.96</v>
      </c>
      <c r="H119" s="113">
        <v>18.07</v>
      </c>
      <c r="I119" s="113">
        <v>19.56</v>
      </c>
      <c r="J119" s="113"/>
      <c r="K119" s="113"/>
      <c r="L119" s="113"/>
      <c r="M119" s="113">
        <f t="shared" si="21"/>
        <v>19.56</v>
      </c>
      <c r="N119" s="114" t="str">
        <f t="shared" si="22"/>
        <v>2юн.</v>
      </c>
      <c r="O119" s="128">
        <v>14</v>
      </c>
      <c r="P119" s="121" t="s">
        <v>225</v>
      </c>
      <c r="R119" s="117"/>
      <c r="S119" s="63"/>
    </row>
    <row r="120" spans="1:19" ht="15.75" customHeight="1">
      <c r="A120" s="107">
        <f t="shared" si="20"/>
        <v>10</v>
      </c>
      <c r="B120" s="108"/>
      <c r="C120" s="124" t="s">
        <v>226</v>
      </c>
      <c r="D120" s="125" t="s">
        <v>227</v>
      </c>
      <c r="E120" s="126" t="s">
        <v>97</v>
      </c>
      <c r="F120" s="127" t="s">
        <v>27</v>
      </c>
      <c r="G120" s="113">
        <v>15.2</v>
      </c>
      <c r="H120" s="113">
        <v>17.75</v>
      </c>
      <c r="I120" s="113">
        <v>14.47</v>
      </c>
      <c r="J120" s="113"/>
      <c r="K120" s="113"/>
      <c r="L120" s="113"/>
      <c r="M120" s="113">
        <f t="shared" si="21"/>
        <v>17.75</v>
      </c>
      <c r="N120" s="114" t="str">
        <f t="shared" si="22"/>
        <v>3юн.</v>
      </c>
      <c r="O120" s="128" t="s">
        <v>37</v>
      </c>
      <c r="P120" s="121" t="s">
        <v>167</v>
      </c>
      <c r="R120" s="117" t="s">
        <v>80</v>
      </c>
      <c r="S120" s="63" t="s">
        <v>81</v>
      </c>
    </row>
    <row r="121" spans="1:19" ht="15.75" customHeight="1">
      <c r="A121" s="107">
        <f t="shared" si="20"/>
        <v>11</v>
      </c>
      <c r="B121" s="108">
        <v>105</v>
      </c>
      <c r="C121" s="124" t="s">
        <v>205</v>
      </c>
      <c r="D121" s="125">
        <v>35815</v>
      </c>
      <c r="E121" s="126" t="s">
        <v>78</v>
      </c>
      <c r="F121" s="127" t="s">
        <v>27</v>
      </c>
      <c r="G121" s="113" t="s">
        <v>71</v>
      </c>
      <c r="H121" s="113">
        <v>14.97</v>
      </c>
      <c r="I121" s="113">
        <v>16.86</v>
      </c>
      <c r="J121" s="113"/>
      <c r="K121" s="113"/>
      <c r="L121" s="113"/>
      <c r="M121" s="113">
        <f t="shared" si="21"/>
        <v>16.86</v>
      </c>
      <c r="N121" s="114" t="str">
        <f t="shared" si="22"/>
        <v>3юн.</v>
      </c>
      <c r="O121" s="128">
        <v>13</v>
      </c>
      <c r="P121" s="121" t="s">
        <v>206</v>
      </c>
      <c r="R121" s="117" t="s">
        <v>85</v>
      </c>
      <c r="S121" s="63" t="s">
        <v>86</v>
      </c>
    </row>
    <row r="122" spans="1:19" ht="15.75" customHeight="1" thickBot="1">
      <c r="A122" s="107">
        <f t="shared" si="20"/>
        <v>12</v>
      </c>
      <c r="B122" s="108">
        <v>10</v>
      </c>
      <c r="C122" s="124" t="s">
        <v>228</v>
      </c>
      <c r="D122" s="125">
        <v>36476</v>
      </c>
      <c r="E122" s="126" t="s">
        <v>32</v>
      </c>
      <c r="F122" s="127" t="s">
        <v>103</v>
      </c>
      <c r="G122" s="113" t="s">
        <v>71</v>
      </c>
      <c r="H122" s="113" t="s">
        <v>71</v>
      </c>
      <c r="I122" s="113">
        <v>8.31</v>
      </c>
      <c r="J122" s="113"/>
      <c r="K122" s="113"/>
      <c r="L122" s="113"/>
      <c r="M122" s="113">
        <f t="shared" si="21"/>
        <v>8.31</v>
      </c>
      <c r="N122" s="114" t="str">
        <f t="shared" si="22"/>
        <v>б/р</v>
      </c>
      <c r="O122" s="128">
        <v>12</v>
      </c>
      <c r="P122" s="121" t="s">
        <v>152</v>
      </c>
      <c r="R122" s="117" t="s">
        <v>89</v>
      </c>
      <c r="S122" s="63" t="s">
        <v>90</v>
      </c>
    </row>
    <row r="123" spans="1:16" ht="15.75" customHeight="1" thickBot="1">
      <c r="A123" s="101" t="s">
        <v>229</v>
      </c>
      <c r="B123" s="102"/>
      <c r="C123" s="102"/>
      <c r="D123" s="103"/>
      <c r="E123" s="104"/>
      <c r="F123" s="102"/>
      <c r="G123" s="105"/>
      <c r="H123" s="105"/>
      <c r="I123" s="105"/>
      <c r="J123" s="105"/>
      <c r="K123" s="105"/>
      <c r="L123" s="105"/>
      <c r="M123" s="105"/>
      <c r="N123" s="102"/>
      <c r="O123" s="102"/>
      <c r="P123" s="106"/>
    </row>
    <row r="124" spans="1:16" ht="15.75" customHeight="1">
      <c r="A124" s="107">
        <f>RANK(M124,$M$124:$M$128)</f>
        <v>1</v>
      </c>
      <c r="B124" s="108">
        <v>3</v>
      </c>
      <c r="C124" s="124" t="s">
        <v>224</v>
      </c>
      <c r="D124" s="125">
        <v>35837</v>
      </c>
      <c r="E124" s="126" t="s">
        <v>26</v>
      </c>
      <c r="F124" s="127" t="s">
        <v>27</v>
      </c>
      <c r="G124" s="113">
        <v>26.5</v>
      </c>
      <c r="H124" s="113">
        <v>26.32</v>
      </c>
      <c r="I124" s="113">
        <v>31.03</v>
      </c>
      <c r="J124" s="113">
        <v>30.88</v>
      </c>
      <c r="K124" s="113">
        <v>29.85</v>
      </c>
      <c r="L124" s="113">
        <v>32.53</v>
      </c>
      <c r="M124" s="113">
        <f>MAX(G124:L124)</f>
        <v>32.53</v>
      </c>
      <c r="N124" s="114" t="s">
        <v>119</v>
      </c>
      <c r="O124" s="128">
        <v>25</v>
      </c>
      <c r="P124" s="121" t="s">
        <v>225</v>
      </c>
    </row>
    <row r="125" spans="1:16" ht="15.75" customHeight="1">
      <c r="A125" s="107">
        <f>RANK(M125,$M$124:$M$128)</f>
        <v>2</v>
      </c>
      <c r="B125" s="108">
        <v>185</v>
      </c>
      <c r="C125" s="124" t="s">
        <v>230</v>
      </c>
      <c r="D125" s="125">
        <v>36476</v>
      </c>
      <c r="E125" s="126" t="s">
        <v>97</v>
      </c>
      <c r="F125" s="127" t="s">
        <v>103</v>
      </c>
      <c r="G125" s="113">
        <v>26.34</v>
      </c>
      <c r="H125" s="113" t="s">
        <v>71</v>
      </c>
      <c r="I125" s="113">
        <v>25.72</v>
      </c>
      <c r="J125" s="113" t="s">
        <v>71</v>
      </c>
      <c r="K125" s="113">
        <v>22.6</v>
      </c>
      <c r="L125" s="113" t="s">
        <v>71</v>
      </c>
      <c r="M125" s="113">
        <f>MAX(G125:L125)</f>
        <v>26.34</v>
      </c>
      <c r="N125" s="114" t="s">
        <v>172</v>
      </c>
      <c r="O125" s="128" t="s">
        <v>37</v>
      </c>
      <c r="P125" s="121" t="s">
        <v>152</v>
      </c>
    </row>
    <row r="126" spans="1:16" ht="15.75" customHeight="1">
      <c r="A126" s="107">
        <f>RANK(M126,$M$124:$M$128)</f>
        <v>3</v>
      </c>
      <c r="B126" s="108">
        <v>10</v>
      </c>
      <c r="C126" s="124" t="s">
        <v>228</v>
      </c>
      <c r="D126" s="125">
        <v>36476</v>
      </c>
      <c r="E126" s="126" t="s">
        <v>32</v>
      </c>
      <c r="F126" s="127" t="s">
        <v>103</v>
      </c>
      <c r="G126" s="113">
        <v>20.26</v>
      </c>
      <c r="H126" s="113">
        <v>25.58</v>
      </c>
      <c r="I126" s="113" t="s">
        <v>71</v>
      </c>
      <c r="J126" s="113" t="s">
        <v>71</v>
      </c>
      <c r="K126" s="113" t="s">
        <v>71</v>
      </c>
      <c r="L126" s="113" t="s">
        <v>71</v>
      </c>
      <c r="M126" s="113">
        <f>MAX(G126:L126)</f>
        <v>25.58</v>
      </c>
      <c r="N126" s="114" t="s">
        <v>22</v>
      </c>
      <c r="O126" s="128">
        <v>22</v>
      </c>
      <c r="P126" s="121" t="s">
        <v>152</v>
      </c>
    </row>
    <row r="127" spans="1:16" ht="15.75" customHeight="1">
      <c r="A127" s="107">
        <f>RANK(M127,$M$124:$M$128)</f>
        <v>4</v>
      </c>
      <c r="B127" s="108">
        <v>232</v>
      </c>
      <c r="C127" s="124" t="s">
        <v>211</v>
      </c>
      <c r="D127" s="125">
        <v>35947</v>
      </c>
      <c r="E127" s="126" t="s">
        <v>109</v>
      </c>
      <c r="F127" s="127" t="s">
        <v>48</v>
      </c>
      <c r="G127" s="113">
        <v>21.74</v>
      </c>
      <c r="H127" s="113">
        <v>23.65</v>
      </c>
      <c r="I127" s="113">
        <v>24.07</v>
      </c>
      <c r="J127" s="113">
        <v>23.6</v>
      </c>
      <c r="K127" s="113" t="s">
        <v>71</v>
      </c>
      <c r="L127" s="113">
        <v>21.25</v>
      </c>
      <c r="M127" s="113">
        <f>MAX(G127:L127)</f>
        <v>24.07</v>
      </c>
      <c r="N127" s="114" t="s">
        <v>22</v>
      </c>
      <c r="O127" s="128">
        <v>19</v>
      </c>
      <c r="P127" s="121" t="s">
        <v>212</v>
      </c>
    </row>
    <row r="128" spans="1:16" ht="15.75" customHeight="1">
      <c r="A128" s="107">
        <f>RANK(M128,$M$124:$M$128)</f>
        <v>5</v>
      </c>
      <c r="B128" s="108">
        <v>199</v>
      </c>
      <c r="C128" s="124" t="s">
        <v>220</v>
      </c>
      <c r="D128" s="125">
        <v>35925</v>
      </c>
      <c r="E128" s="126" t="s">
        <v>144</v>
      </c>
      <c r="F128" s="127" t="s">
        <v>75</v>
      </c>
      <c r="G128" s="113">
        <v>20.68</v>
      </c>
      <c r="H128" s="113">
        <v>21.64</v>
      </c>
      <c r="I128" s="113" t="s">
        <v>71</v>
      </c>
      <c r="J128" s="113" t="s">
        <v>71</v>
      </c>
      <c r="K128" s="113">
        <v>22.75</v>
      </c>
      <c r="L128" s="113" t="s">
        <v>71</v>
      </c>
      <c r="M128" s="113">
        <f>MAX(G128:L128)</f>
        <v>22.75</v>
      </c>
      <c r="N128" s="114" t="s">
        <v>22</v>
      </c>
      <c r="O128" s="128">
        <v>17</v>
      </c>
      <c r="P128" s="129" t="s">
        <v>221</v>
      </c>
    </row>
  </sheetData>
  <sheetProtection/>
  <mergeCells count="11">
    <mergeCell ref="M2:M3"/>
    <mergeCell ref="N2:N3"/>
    <mergeCell ref="O2:O3"/>
    <mergeCell ref="P2:P3"/>
    <mergeCell ref="F2:F3"/>
    <mergeCell ref="A2:A3"/>
    <mergeCell ref="B2:B3"/>
    <mergeCell ref="C2:C3"/>
    <mergeCell ref="D2:D3"/>
    <mergeCell ref="E2:E3"/>
    <mergeCell ref="G2:L2"/>
  </mergeCells>
  <printOptions horizontalCentered="1"/>
  <pageMargins left="0.31496062992125984" right="0.11811023622047245" top="0.35433070866141736" bottom="0.35433070866141736" header="0.11811023622047245" footer="0.11811023622047245"/>
  <pageSetup horizontalDpi="600" verticalDpi="600" orientation="portrait" paperSize="9" scale="77" r:id="rId1"/>
  <rowBreaks count="1" manualBreakCount="1">
    <brk id="6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228"/>
  <sheetViews>
    <sheetView tabSelected="1" view="pageBreakPreview" zoomScale="70" zoomScaleSheetLayoutView="70" zoomScalePageLayoutView="0" workbookViewId="0" topLeftCell="A1">
      <selection activeCell="K9" sqref="K9"/>
    </sheetView>
  </sheetViews>
  <sheetFormatPr defaultColWidth="9.140625" defaultRowHeight="15"/>
  <cols>
    <col min="1" max="1" width="4.8515625" style="89" customWidth="1"/>
    <col min="2" max="2" width="7.28125" style="89" customWidth="1"/>
    <col min="3" max="3" width="24.7109375" style="89" customWidth="1"/>
    <col min="4" max="4" width="12.140625" style="239" customWidth="1"/>
    <col min="5" max="5" width="14.421875" style="89" customWidth="1"/>
    <col min="6" max="6" width="13.00390625" style="89" customWidth="1"/>
    <col min="7" max="7" width="8.7109375" style="240" customWidth="1"/>
    <col min="8" max="8" width="7.7109375" style="240" customWidth="1"/>
    <col min="9" max="9" width="6.7109375" style="89" customWidth="1"/>
    <col min="10" max="10" width="5.28125" style="89" customWidth="1"/>
    <col min="11" max="11" width="31.421875" style="89" customWidth="1"/>
    <col min="12" max="16384" width="9.140625" style="1" customWidth="1"/>
  </cols>
  <sheetData>
    <row r="1" spans="1:11" ht="16.5">
      <c r="A1" s="133"/>
      <c r="B1" s="133"/>
      <c r="C1" s="133"/>
      <c r="D1" s="134"/>
      <c r="E1" s="133"/>
      <c r="F1" s="135"/>
      <c r="G1" s="136"/>
      <c r="H1" s="137"/>
      <c r="I1" s="138"/>
      <c r="J1" s="133"/>
      <c r="K1" s="133"/>
    </row>
    <row r="2" spans="1:11" ht="40.5" customHeight="1">
      <c r="A2" s="379" t="s">
        <v>231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3" spans="1:11" ht="17.25" thickBot="1">
      <c r="A3" s="380" t="s">
        <v>232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</row>
    <row r="4" spans="1:11" ht="15">
      <c r="A4" s="381" t="s">
        <v>0</v>
      </c>
      <c r="B4" s="383" t="s">
        <v>1</v>
      </c>
      <c r="C4" s="385" t="s">
        <v>62</v>
      </c>
      <c r="D4" s="366" t="s">
        <v>233</v>
      </c>
      <c r="E4" s="368" t="s">
        <v>234</v>
      </c>
      <c r="F4" s="370" t="s">
        <v>64</v>
      </c>
      <c r="G4" s="372" t="s">
        <v>235</v>
      </c>
      <c r="H4" s="372" t="s">
        <v>236</v>
      </c>
      <c r="I4" s="374" t="s">
        <v>7</v>
      </c>
      <c r="J4" s="356" t="s">
        <v>8</v>
      </c>
      <c r="K4" s="358" t="s">
        <v>66</v>
      </c>
    </row>
    <row r="5" spans="1:11" ht="48.75" customHeight="1" thickBot="1">
      <c r="A5" s="382"/>
      <c r="B5" s="384"/>
      <c r="C5" s="386"/>
      <c r="D5" s="367"/>
      <c r="E5" s="369"/>
      <c r="F5" s="371"/>
      <c r="G5" s="373"/>
      <c r="H5" s="373"/>
      <c r="I5" s="375"/>
      <c r="J5" s="357"/>
      <c r="K5" s="359"/>
    </row>
    <row r="6" spans="1:11" ht="17.25" thickBot="1">
      <c r="A6" s="360" t="s">
        <v>237</v>
      </c>
      <c r="B6" s="361"/>
      <c r="C6" s="361"/>
      <c r="D6" s="361"/>
      <c r="E6" s="361"/>
      <c r="F6" s="361"/>
      <c r="G6" s="361"/>
      <c r="H6" s="361"/>
      <c r="I6" s="361"/>
      <c r="J6" s="361"/>
      <c r="K6" s="362"/>
    </row>
    <row r="7" spans="1:13" ht="16.5">
      <c r="A7" s="363" t="s">
        <v>238</v>
      </c>
      <c r="B7" s="364"/>
      <c r="C7" s="364"/>
      <c r="D7" s="364"/>
      <c r="E7" s="364"/>
      <c r="F7" s="364"/>
      <c r="G7" s="364"/>
      <c r="H7" s="364"/>
      <c r="I7" s="364"/>
      <c r="J7" s="364"/>
      <c r="K7" s="365"/>
      <c r="M7" s="1">
        <v>25</v>
      </c>
    </row>
    <row r="8" spans="1:13" ht="16.5">
      <c r="A8" s="139">
        <v>1</v>
      </c>
      <c r="B8" s="140">
        <v>17</v>
      </c>
      <c r="C8" s="141" t="s">
        <v>239</v>
      </c>
      <c r="D8" s="142" t="s">
        <v>35</v>
      </c>
      <c r="E8" s="143" t="s">
        <v>32</v>
      </c>
      <c r="F8" s="143" t="s">
        <v>103</v>
      </c>
      <c r="G8" s="144">
        <v>7.8</v>
      </c>
      <c r="H8" s="145">
        <v>7.6</v>
      </c>
      <c r="I8" s="146">
        <v>3</v>
      </c>
      <c r="J8" s="147">
        <v>25</v>
      </c>
      <c r="K8" s="148" t="s">
        <v>104</v>
      </c>
      <c r="M8" s="1">
        <v>22</v>
      </c>
    </row>
    <row r="9" spans="1:13" ht="16.5">
      <c r="A9" s="149">
        <v>2</v>
      </c>
      <c r="B9" s="150">
        <v>76</v>
      </c>
      <c r="C9" s="151" t="s">
        <v>77</v>
      </c>
      <c r="D9" s="152">
        <v>35940</v>
      </c>
      <c r="E9" s="153" t="s">
        <v>78</v>
      </c>
      <c r="F9" s="153" t="s">
        <v>27</v>
      </c>
      <c r="G9" s="154">
        <v>7.9</v>
      </c>
      <c r="H9" s="145">
        <v>7.7</v>
      </c>
      <c r="I9" s="155">
        <v>3</v>
      </c>
      <c r="J9" s="156">
        <v>22</v>
      </c>
      <c r="K9" s="157" t="s">
        <v>79</v>
      </c>
      <c r="M9" s="1">
        <v>19</v>
      </c>
    </row>
    <row r="10" spans="1:16" ht="16.5">
      <c r="A10" s="149">
        <v>3</v>
      </c>
      <c r="B10" s="150">
        <v>104</v>
      </c>
      <c r="C10" s="151" t="s">
        <v>74</v>
      </c>
      <c r="D10" s="152">
        <v>35851</v>
      </c>
      <c r="E10" s="153" t="s">
        <v>51</v>
      </c>
      <c r="F10" s="153" t="s">
        <v>75</v>
      </c>
      <c r="G10" s="154">
        <v>7.9</v>
      </c>
      <c r="H10" s="158">
        <v>7.8</v>
      </c>
      <c r="I10" s="155">
        <v>3</v>
      </c>
      <c r="J10" s="156">
        <v>19</v>
      </c>
      <c r="K10" s="157" t="s">
        <v>76</v>
      </c>
      <c r="M10" s="1">
        <v>17</v>
      </c>
      <c r="P10" s="63"/>
    </row>
    <row r="11" spans="1:16" ht="16.5">
      <c r="A11" s="149">
        <v>4</v>
      </c>
      <c r="B11" s="150">
        <v>5</v>
      </c>
      <c r="C11" s="151" t="s">
        <v>240</v>
      </c>
      <c r="D11" s="152" t="s">
        <v>200</v>
      </c>
      <c r="E11" s="153" t="s">
        <v>97</v>
      </c>
      <c r="F11" s="153" t="s">
        <v>27</v>
      </c>
      <c r="G11" s="154">
        <v>8</v>
      </c>
      <c r="H11" s="158">
        <v>8</v>
      </c>
      <c r="I11" s="155" t="s">
        <v>119</v>
      </c>
      <c r="J11" s="156" t="s">
        <v>37</v>
      </c>
      <c r="K11" s="157" t="s">
        <v>183</v>
      </c>
      <c r="M11" s="1">
        <v>16</v>
      </c>
      <c r="P11" s="63"/>
    </row>
    <row r="12" spans="1:16" ht="16.5">
      <c r="A12" s="149">
        <v>5</v>
      </c>
      <c r="B12" s="150">
        <v>12</v>
      </c>
      <c r="C12" s="151" t="s">
        <v>241</v>
      </c>
      <c r="D12" s="152" t="s">
        <v>242</v>
      </c>
      <c r="E12" s="153" t="s">
        <v>32</v>
      </c>
      <c r="F12" s="153" t="s">
        <v>27</v>
      </c>
      <c r="G12" s="154">
        <v>8</v>
      </c>
      <c r="H12" s="158">
        <v>8.1</v>
      </c>
      <c r="I12" s="155" t="s">
        <v>119</v>
      </c>
      <c r="J12" s="156">
        <v>17</v>
      </c>
      <c r="K12" s="157" t="s">
        <v>243</v>
      </c>
      <c r="M12" s="1">
        <v>15</v>
      </c>
      <c r="P12" s="63"/>
    </row>
    <row r="13" spans="1:16" ht="16.5">
      <c r="A13" s="149">
        <v>6</v>
      </c>
      <c r="B13" s="150">
        <v>878</v>
      </c>
      <c r="C13" s="151" t="s">
        <v>98</v>
      </c>
      <c r="D13" s="152">
        <v>36050</v>
      </c>
      <c r="E13" s="153" t="s">
        <v>41</v>
      </c>
      <c r="F13" s="153" t="s">
        <v>42</v>
      </c>
      <c r="G13" s="154">
        <v>8.1</v>
      </c>
      <c r="H13" s="158">
        <v>8.2</v>
      </c>
      <c r="I13" s="155" t="s">
        <v>119</v>
      </c>
      <c r="J13" s="156">
        <v>16</v>
      </c>
      <c r="K13" s="157" t="s">
        <v>99</v>
      </c>
      <c r="M13" s="1">
        <v>14</v>
      </c>
      <c r="P13" s="63"/>
    </row>
    <row r="14" spans="1:16" ht="16.5">
      <c r="A14" s="149">
        <v>7</v>
      </c>
      <c r="B14" s="150">
        <v>20</v>
      </c>
      <c r="C14" s="151" t="s">
        <v>244</v>
      </c>
      <c r="D14" s="152" t="s">
        <v>35</v>
      </c>
      <c r="E14" s="153" t="s">
        <v>97</v>
      </c>
      <c r="F14" s="153" t="s">
        <v>27</v>
      </c>
      <c r="G14" s="154">
        <v>8.1</v>
      </c>
      <c r="H14" s="158">
        <v>8.3</v>
      </c>
      <c r="I14" s="155" t="s">
        <v>119</v>
      </c>
      <c r="J14" s="156" t="s">
        <v>37</v>
      </c>
      <c r="K14" s="157" t="s">
        <v>38</v>
      </c>
      <c r="M14" s="1">
        <v>13</v>
      </c>
      <c r="O14" s="117" t="s">
        <v>80</v>
      </c>
      <c r="P14" s="63" t="s">
        <v>81</v>
      </c>
    </row>
    <row r="15" spans="1:16" ht="15.75" customHeight="1">
      <c r="A15" s="149">
        <v>8</v>
      </c>
      <c r="B15" s="150">
        <v>310</v>
      </c>
      <c r="C15" s="151" t="s">
        <v>91</v>
      </c>
      <c r="D15" s="152">
        <v>35804</v>
      </c>
      <c r="E15" s="153" t="s">
        <v>92</v>
      </c>
      <c r="F15" s="153" t="s">
        <v>48</v>
      </c>
      <c r="G15" s="154">
        <v>8.2</v>
      </c>
      <c r="H15" s="158"/>
      <c r="I15" s="155" t="s">
        <v>119</v>
      </c>
      <c r="J15" s="156">
        <v>15</v>
      </c>
      <c r="K15" s="157" t="s">
        <v>93</v>
      </c>
      <c r="M15" s="1">
        <v>12</v>
      </c>
      <c r="O15" s="117" t="s">
        <v>85</v>
      </c>
      <c r="P15" s="63" t="s">
        <v>86</v>
      </c>
    </row>
    <row r="16" spans="1:16" ht="15.75" customHeight="1">
      <c r="A16" s="149">
        <v>9</v>
      </c>
      <c r="B16" s="150">
        <v>4</v>
      </c>
      <c r="C16" s="151" t="s">
        <v>116</v>
      </c>
      <c r="D16" s="152"/>
      <c r="E16" s="153" t="s">
        <v>97</v>
      </c>
      <c r="F16" s="153"/>
      <c r="G16" s="154">
        <v>8.3</v>
      </c>
      <c r="H16" s="158"/>
      <c r="I16" s="155" t="s">
        <v>245</v>
      </c>
      <c r="J16" s="156" t="s">
        <v>37</v>
      </c>
      <c r="K16" s="157"/>
      <c r="M16" s="1">
        <v>11</v>
      </c>
      <c r="O16" s="117" t="s">
        <v>89</v>
      </c>
      <c r="P16" s="63" t="s">
        <v>90</v>
      </c>
    </row>
    <row r="17" spans="1:16" ht="15.75" customHeight="1">
      <c r="A17" s="149">
        <v>10</v>
      </c>
      <c r="B17" s="150">
        <v>341</v>
      </c>
      <c r="C17" s="151" t="s">
        <v>113</v>
      </c>
      <c r="D17" s="152">
        <v>36494</v>
      </c>
      <c r="E17" s="153" t="s">
        <v>97</v>
      </c>
      <c r="F17" s="153" t="s">
        <v>27</v>
      </c>
      <c r="G17" s="154">
        <v>8.8</v>
      </c>
      <c r="H17" s="158"/>
      <c r="I17" s="155" t="s">
        <v>22</v>
      </c>
      <c r="J17" s="156" t="s">
        <v>37</v>
      </c>
      <c r="K17" s="157" t="s">
        <v>114</v>
      </c>
      <c r="M17" s="1">
        <v>10</v>
      </c>
      <c r="O17" s="117" t="s">
        <v>94</v>
      </c>
      <c r="P17" s="63" t="s">
        <v>95</v>
      </c>
    </row>
    <row r="18" spans="1:13" ht="15.75" customHeight="1">
      <c r="A18" s="149">
        <v>11</v>
      </c>
      <c r="B18" s="150">
        <v>30</v>
      </c>
      <c r="C18" s="151" t="s">
        <v>111</v>
      </c>
      <c r="D18" s="152">
        <v>36835</v>
      </c>
      <c r="E18" s="153" t="s">
        <v>97</v>
      </c>
      <c r="F18" s="159" t="s">
        <v>27</v>
      </c>
      <c r="G18" s="154">
        <v>8.9</v>
      </c>
      <c r="H18" s="154"/>
      <c r="I18" s="155" t="s">
        <v>22</v>
      </c>
      <c r="J18" s="156" t="s">
        <v>37</v>
      </c>
      <c r="K18" s="157" t="s">
        <v>112</v>
      </c>
      <c r="M18" s="1">
        <v>9</v>
      </c>
    </row>
    <row r="19" spans="1:13" ht="15.75" customHeight="1">
      <c r="A19" s="149"/>
      <c r="B19" s="150">
        <v>9</v>
      </c>
      <c r="C19" s="151" t="s">
        <v>87</v>
      </c>
      <c r="D19" s="152">
        <v>35897</v>
      </c>
      <c r="E19" s="153" t="s">
        <v>26</v>
      </c>
      <c r="F19" s="153" t="s">
        <v>27</v>
      </c>
      <c r="G19" s="154">
        <v>7.6</v>
      </c>
      <c r="H19" s="117" t="s">
        <v>94</v>
      </c>
      <c r="I19" s="155">
        <v>3</v>
      </c>
      <c r="J19" s="156" t="s">
        <v>155</v>
      </c>
      <c r="K19" s="157" t="s">
        <v>88</v>
      </c>
      <c r="M19" s="1">
        <v>7</v>
      </c>
    </row>
    <row r="20" spans="1:11" ht="15.75" customHeight="1" thickBot="1">
      <c r="A20" s="160"/>
      <c r="B20" s="161">
        <v>36</v>
      </c>
      <c r="C20" s="162" t="s">
        <v>246</v>
      </c>
      <c r="D20" s="163" t="s">
        <v>247</v>
      </c>
      <c r="E20" s="164" t="s">
        <v>97</v>
      </c>
      <c r="F20" s="165" t="s">
        <v>27</v>
      </c>
      <c r="G20" s="166">
        <v>7.6</v>
      </c>
      <c r="H20" s="166"/>
      <c r="I20" s="167">
        <v>3</v>
      </c>
      <c r="J20" s="168" t="s">
        <v>158</v>
      </c>
      <c r="K20" s="169" t="s">
        <v>183</v>
      </c>
    </row>
    <row r="21" spans="1:11" ht="15.75" customHeight="1" thickBot="1">
      <c r="A21" s="360" t="s">
        <v>248</v>
      </c>
      <c r="B21" s="361"/>
      <c r="C21" s="361"/>
      <c r="D21" s="361"/>
      <c r="E21" s="361"/>
      <c r="F21" s="361"/>
      <c r="G21" s="361"/>
      <c r="H21" s="361"/>
      <c r="I21" s="361"/>
      <c r="J21" s="361"/>
      <c r="K21" s="362"/>
    </row>
    <row r="22" spans="1:11" ht="15.75" customHeight="1">
      <c r="A22" s="393" t="s">
        <v>238</v>
      </c>
      <c r="B22" s="394"/>
      <c r="C22" s="394"/>
      <c r="D22" s="394"/>
      <c r="E22" s="394"/>
      <c r="F22" s="394"/>
      <c r="G22" s="394"/>
      <c r="H22" s="394"/>
      <c r="I22" s="394"/>
      <c r="J22" s="394"/>
      <c r="K22" s="395"/>
    </row>
    <row r="23" spans="1:14" ht="15.75" customHeight="1">
      <c r="A23" s="170">
        <v>1</v>
      </c>
      <c r="B23" s="171">
        <v>851</v>
      </c>
      <c r="C23" s="172" t="s">
        <v>249</v>
      </c>
      <c r="D23" s="173" t="s">
        <v>250</v>
      </c>
      <c r="E23" s="174" t="s">
        <v>41</v>
      </c>
      <c r="F23" s="175" t="s">
        <v>42</v>
      </c>
      <c r="G23" s="176">
        <v>40.9</v>
      </c>
      <c r="H23" s="177"/>
      <c r="I23" s="178" t="s">
        <v>251</v>
      </c>
      <c r="J23" s="179">
        <v>25</v>
      </c>
      <c r="K23" s="180" t="s">
        <v>44</v>
      </c>
      <c r="M23" s="117" t="s">
        <v>80</v>
      </c>
      <c r="N23" s="63" t="s">
        <v>81</v>
      </c>
    </row>
    <row r="24" spans="1:14" ht="15.75" customHeight="1">
      <c r="A24" s="170">
        <v>2</v>
      </c>
      <c r="B24" s="171">
        <v>427</v>
      </c>
      <c r="C24" s="172" t="s">
        <v>252</v>
      </c>
      <c r="D24" s="173">
        <v>35929</v>
      </c>
      <c r="E24" s="174" t="s">
        <v>83</v>
      </c>
      <c r="F24" s="175" t="s">
        <v>48</v>
      </c>
      <c r="G24" s="176">
        <v>43.4</v>
      </c>
      <c r="H24" s="177"/>
      <c r="I24" s="178" t="s">
        <v>119</v>
      </c>
      <c r="J24" s="179">
        <v>22</v>
      </c>
      <c r="K24" s="180" t="s">
        <v>253</v>
      </c>
      <c r="M24" s="117" t="s">
        <v>85</v>
      </c>
      <c r="N24" s="63" t="s">
        <v>86</v>
      </c>
    </row>
    <row r="25" spans="1:14" ht="15.75" customHeight="1">
      <c r="A25" s="170">
        <v>3</v>
      </c>
      <c r="B25" s="171">
        <v>85</v>
      </c>
      <c r="C25" s="172" t="s">
        <v>254</v>
      </c>
      <c r="D25" s="173">
        <v>35799</v>
      </c>
      <c r="E25" s="174" t="s">
        <v>78</v>
      </c>
      <c r="F25" s="175" t="s">
        <v>27</v>
      </c>
      <c r="G25" s="176">
        <v>43.7</v>
      </c>
      <c r="H25" s="177"/>
      <c r="I25" s="178" t="s">
        <v>119</v>
      </c>
      <c r="J25" s="179">
        <v>19</v>
      </c>
      <c r="K25" s="180" t="s">
        <v>255</v>
      </c>
      <c r="M25" s="117" t="s">
        <v>89</v>
      </c>
      <c r="N25" s="63" t="s">
        <v>90</v>
      </c>
    </row>
    <row r="26" spans="1:14" ht="15.75" customHeight="1">
      <c r="A26" s="170">
        <v>4</v>
      </c>
      <c r="B26" s="171">
        <v>878</v>
      </c>
      <c r="C26" s="172" t="s">
        <v>98</v>
      </c>
      <c r="D26" s="173">
        <v>36050</v>
      </c>
      <c r="E26" s="174" t="s">
        <v>41</v>
      </c>
      <c r="F26" s="175" t="s">
        <v>42</v>
      </c>
      <c r="G26" s="176">
        <v>43.8</v>
      </c>
      <c r="H26" s="177"/>
      <c r="I26" s="178" t="s">
        <v>119</v>
      </c>
      <c r="J26" s="179" t="s">
        <v>37</v>
      </c>
      <c r="K26" s="180" t="s">
        <v>99</v>
      </c>
      <c r="M26" s="117" t="s">
        <v>94</v>
      </c>
      <c r="N26" s="63" t="s">
        <v>95</v>
      </c>
    </row>
    <row r="27" spans="1:11" ht="15.75" customHeight="1">
      <c r="A27" s="170">
        <v>5</v>
      </c>
      <c r="B27" s="171">
        <v>17</v>
      </c>
      <c r="C27" s="172" t="s">
        <v>239</v>
      </c>
      <c r="D27" s="173" t="s">
        <v>35</v>
      </c>
      <c r="E27" s="174" t="s">
        <v>32</v>
      </c>
      <c r="F27" s="175" t="s">
        <v>103</v>
      </c>
      <c r="G27" s="176">
        <v>44.4</v>
      </c>
      <c r="H27" s="177"/>
      <c r="I27" s="178" t="s">
        <v>119</v>
      </c>
      <c r="J27" s="179">
        <v>17</v>
      </c>
      <c r="K27" s="180" t="s">
        <v>104</v>
      </c>
    </row>
    <row r="28" spans="1:11" ht="15.75" customHeight="1">
      <c r="A28" s="170">
        <v>5</v>
      </c>
      <c r="B28" s="171">
        <v>443</v>
      </c>
      <c r="C28" s="172" t="s">
        <v>82</v>
      </c>
      <c r="D28" s="173">
        <v>36291</v>
      </c>
      <c r="E28" s="174" t="s">
        <v>83</v>
      </c>
      <c r="F28" s="175" t="s">
        <v>48</v>
      </c>
      <c r="G28" s="176">
        <v>44.4</v>
      </c>
      <c r="H28" s="177"/>
      <c r="I28" s="178" t="s">
        <v>119</v>
      </c>
      <c r="J28" s="179">
        <v>17</v>
      </c>
      <c r="K28" s="180" t="s">
        <v>84</v>
      </c>
    </row>
    <row r="29" spans="1:11" ht="15.75" customHeight="1">
      <c r="A29" s="170">
        <v>7</v>
      </c>
      <c r="B29" s="171">
        <v>240</v>
      </c>
      <c r="C29" s="172" t="s">
        <v>256</v>
      </c>
      <c r="D29" s="173">
        <v>35885</v>
      </c>
      <c r="E29" s="174" t="s">
        <v>109</v>
      </c>
      <c r="F29" s="175" t="s">
        <v>48</v>
      </c>
      <c r="G29" s="176">
        <v>44.8</v>
      </c>
      <c r="H29" s="177"/>
      <c r="I29" s="178" t="s">
        <v>119</v>
      </c>
      <c r="J29" s="179">
        <v>15</v>
      </c>
      <c r="K29" s="180" t="s">
        <v>257</v>
      </c>
    </row>
    <row r="30" spans="1:11" ht="15.75" customHeight="1">
      <c r="A30" s="170">
        <v>8</v>
      </c>
      <c r="B30" s="171">
        <v>268</v>
      </c>
      <c r="C30" s="172" t="s">
        <v>102</v>
      </c>
      <c r="D30" s="173" t="s">
        <v>35</v>
      </c>
      <c r="E30" s="174" t="s">
        <v>32</v>
      </c>
      <c r="F30" s="175" t="s">
        <v>103</v>
      </c>
      <c r="G30" s="176">
        <v>45.1</v>
      </c>
      <c r="H30" s="177"/>
      <c r="I30" s="178" t="s">
        <v>119</v>
      </c>
      <c r="J30" s="179">
        <v>14</v>
      </c>
      <c r="K30" s="180" t="s">
        <v>104</v>
      </c>
    </row>
    <row r="31" spans="1:11" ht="15.75" customHeight="1">
      <c r="A31" s="170">
        <v>9</v>
      </c>
      <c r="B31" s="171">
        <v>5</v>
      </c>
      <c r="C31" s="172" t="s">
        <v>240</v>
      </c>
      <c r="D31" s="173" t="s">
        <v>200</v>
      </c>
      <c r="E31" s="174" t="s">
        <v>97</v>
      </c>
      <c r="F31" s="175" t="s">
        <v>27</v>
      </c>
      <c r="G31" s="176">
        <v>45.3</v>
      </c>
      <c r="H31" s="177"/>
      <c r="I31" s="178" t="s">
        <v>119</v>
      </c>
      <c r="J31" s="179" t="s">
        <v>37</v>
      </c>
      <c r="K31" s="180" t="s">
        <v>183</v>
      </c>
    </row>
    <row r="32" spans="1:11" ht="15.75" customHeight="1">
      <c r="A32" s="170">
        <v>10</v>
      </c>
      <c r="B32" s="171">
        <v>216</v>
      </c>
      <c r="C32" s="172" t="s">
        <v>160</v>
      </c>
      <c r="D32" s="173">
        <v>35854</v>
      </c>
      <c r="E32" s="174" t="s">
        <v>106</v>
      </c>
      <c r="F32" s="175" t="s">
        <v>48</v>
      </c>
      <c r="G32" s="176">
        <v>45.4</v>
      </c>
      <c r="H32" s="177"/>
      <c r="I32" s="178" t="s">
        <v>119</v>
      </c>
      <c r="J32" s="179">
        <v>13</v>
      </c>
      <c r="K32" s="180" t="s">
        <v>161</v>
      </c>
    </row>
    <row r="33" spans="1:11" ht="15.75" customHeight="1">
      <c r="A33" s="170">
        <v>11</v>
      </c>
      <c r="B33" s="171">
        <v>225</v>
      </c>
      <c r="C33" s="172" t="s">
        <v>258</v>
      </c>
      <c r="D33" s="173">
        <v>35860</v>
      </c>
      <c r="E33" s="174" t="s">
        <v>106</v>
      </c>
      <c r="F33" s="175" t="s">
        <v>48</v>
      </c>
      <c r="G33" s="176">
        <v>45.5</v>
      </c>
      <c r="H33" s="177"/>
      <c r="I33" s="178" t="s">
        <v>119</v>
      </c>
      <c r="J33" s="179">
        <v>12</v>
      </c>
      <c r="K33" s="180" t="s">
        <v>259</v>
      </c>
    </row>
    <row r="34" spans="1:11" ht="15.75" customHeight="1">
      <c r="A34" s="170">
        <v>12</v>
      </c>
      <c r="B34" s="171">
        <v>86</v>
      </c>
      <c r="C34" s="172" t="s">
        <v>130</v>
      </c>
      <c r="D34" s="173">
        <v>36026</v>
      </c>
      <c r="E34" s="174" t="s">
        <v>78</v>
      </c>
      <c r="F34" s="175" t="s">
        <v>27</v>
      </c>
      <c r="G34" s="176">
        <v>45.6</v>
      </c>
      <c r="H34" s="177"/>
      <c r="I34" s="178" t="s">
        <v>119</v>
      </c>
      <c r="J34" s="179">
        <v>11</v>
      </c>
      <c r="K34" s="180" t="s">
        <v>131</v>
      </c>
    </row>
    <row r="35" spans="1:11" ht="15.75" customHeight="1">
      <c r="A35" s="170">
        <v>13</v>
      </c>
      <c r="B35" s="171">
        <v>12</v>
      </c>
      <c r="C35" s="172" t="s">
        <v>241</v>
      </c>
      <c r="D35" s="173" t="s">
        <v>242</v>
      </c>
      <c r="E35" s="174" t="s">
        <v>97</v>
      </c>
      <c r="F35" s="175" t="s">
        <v>27</v>
      </c>
      <c r="G35" s="176">
        <v>46.1</v>
      </c>
      <c r="H35" s="177"/>
      <c r="I35" s="178" t="s">
        <v>119</v>
      </c>
      <c r="J35" s="179" t="s">
        <v>37</v>
      </c>
      <c r="K35" s="180" t="s">
        <v>243</v>
      </c>
    </row>
    <row r="36" spans="1:11" ht="15.75" customHeight="1">
      <c r="A36" s="170">
        <v>14</v>
      </c>
      <c r="B36" s="171">
        <v>254</v>
      </c>
      <c r="C36" s="172" t="s">
        <v>260</v>
      </c>
      <c r="D36" s="173">
        <v>36454</v>
      </c>
      <c r="E36" s="174" t="s">
        <v>214</v>
      </c>
      <c r="F36" s="175" t="s">
        <v>48</v>
      </c>
      <c r="G36" s="176">
        <v>50.9</v>
      </c>
      <c r="H36" s="177"/>
      <c r="I36" s="178" t="s">
        <v>245</v>
      </c>
      <c r="J36" s="179">
        <v>10</v>
      </c>
      <c r="K36" s="180" t="s">
        <v>261</v>
      </c>
    </row>
    <row r="37" spans="1:11" ht="15.75" customHeight="1">
      <c r="A37" s="170">
        <v>15</v>
      </c>
      <c r="B37" s="171">
        <v>261</v>
      </c>
      <c r="C37" s="172" t="s">
        <v>262</v>
      </c>
      <c r="D37" s="173" t="s">
        <v>200</v>
      </c>
      <c r="E37" s="174" t="s">
        <v>97</v>
      </c>
      <c r="F37" s="175" t="s">
        <v>103</v>
      </c>
      <c r="G37" s="176">
        <v>51.7</v>
      </c>
      <c r="H37" s="177"/>
      <c r="I37" s="178" t="s">
        <v>245</v>
      </c>
      <c r="J37" s="179" t="s">
        <v>37</v>
      </c>
      <c r="K37" s="180" t="s">
        <v>104</v>
      </c>
    </row>
    <row r="38" spans="1:11" ht="15.75" customHeight="1">
      <c r="A38" s="170">
        <v>16</v>
      </c>
      <c r="B38" s="171">
        <v>238</v>
      </c>
      <c r="C38" s="172" t="s">
        <v>108</v>
      </c>
      <c r="D38" s="173">
        <v>36213</v>
      </c>
      <c r="E38" s="174" t="s">
        <v>109</v>
      </c>
      <c r="F38" s="175" t="s">
        <v>48</v>
      </c>
      <c r="G38" s="176">
        <v>53.7</v>
      </c>
      <c r="H38" s="177"/>
      <c r="I38" s="178" t="s">
        <v>22</v>
      </c>
      <c r="J38" s="179">
        <v>9</v>
      </c>
      <c r="K38" s="180" t="s">
        <v>110</v>
      </c>
    </row>
    <row r="39" spans="1:11" ht="15.75" customHeight="1" thickBot="1">
      <c r="A39" s="170"/>
      <c r="B39" s="171">
        <v>36</v>
      </c>
      <c r="C39" s="172" t="s">
        <v>246</v>
      </c>
      <c r="D39" s="173" t="s">
        <v>247</v>
      </c>
      <c r="E39" s="174" t="s">
        <v>97</v>
      </c>
      <c r="F39" s="175" t="s">
        <v>27</v>
      </c>
      <c r="G39" s="176">
        <v>41.4</v>
      </c>
      <c r="H39" s="177"/>
      <c r="I39" s="178" t="s">
        <v>251</v>
      </c>
      <c r="J39" s="179" t="s">
        <v>158</v>
      </c>
      <c r="K39" s="180" t="s">
        <v>183</v>
      </c>
    </row>
    <row r="40" spans="1:11" ht="15.75" customHeight="1" thickBot="1">
      <c r="A40" s="360" t="s">
        <v>263</v>
      </c>
      <c r="B40" s="361"/>
      <c r="C40" s="361"/>
      <c r="D40" s="361"/>
      <c r="E40" s="361"/>
      <c r="F40" s="361"/>
      <c r="G40" s="361"/>
      <c r="H40" s="361"/>
      <c r="I40" s="361"/>
      <c r="J40" s="361"/>
      <c r="K40" s="362"/>
    </row>
    <row r="41" spans="1:11" ht="15.75" customHeight="1" thickBot="1">
      <c r="A41" s="376" t="s">
        <v>238</v>
      </c>
      <c r="B41" s="377"/>
      <c r="C41" s="377"/>
      <c r="D41" s="377"/>
      <c r="E41" s="377"/>
      <c r="F41" s="377"/>
      <c r="G41" s="377"/>
      <c r="H41" s="377"/>
      <c r="I41" s="377"/>
      <c r="J41" s="377"/>
      <c r="K41" s="378"/>
    </row>
    <row r="42" spans="1:11" ht="15.75" customHeight="1">
      <c r="A42" s="181">
        <v>1</v>
      </c>
      <c r="B42" s="182">
        <v>851</v>
      </c>
      <c r="C42" s="183" t="s">
        <v>249</v>
      </c>
      <c r="D42" s="184" t="s">
        <v>250</v>
      </c>
      <c r="E42" s="185" t="s">
        <v>41</v>
      </c>
      <c r="F42" s="186" t="s">
        <v>42</v>
      </c>
      <c r="G42" s="187" t="s">
        <v>264</v>
      </c>
      <c r="H42" s="188"/>
      <c r="I42" s="189" t="s">
        <v>251</v>
      </c>
      <c r="J42" s="190">
        <v>25</v>
      </c>
      <c r="K42" s="191" t="s">
        <v>44</v>
      </c>
    </row>
    <row r="43" spans="1:16" ht="15.75" customHeight="1">
      <c r="A43" s="149">
        <v>2</v>
      </c>
      <c r="B43" s="192">
        <v>6</v>
      </c>
      <c r="C43" s="151" t="s">
        <v>265</v>
      </c>
      <c r="D43" s="152">
        <v>35912</v>
      </c>
      <c r="E43" s="153" t="s">
        <v>26</v>
      </c>
      <c r="F43" s="159" t="s">
        <v>27</v>
      </c>
      <c r="G43" s="154" t="s">
        <v>266</v>
      </c>
      <c r="H43" s="158"/>
      <c r="I43" s="193" t="s">
        <v>251</v>
      </c>
      <c r="J43" s="156">
        <v>22</v>
      </c>
      <c r="K43" s="157" t="s">
        <v>267</v>
      </c>
      <c r="M43" s="117" t="s">
        <v>80</v>
      </c>
      <c r="N43" s="63" t="s">
        <v>81</v>
      </c>
      <c r="P43" s="63"/>
    </row>
    <row r="44" spans="1:16" ht="15.75" customHeight="1">
      <c r="A44" s="149">
        <v>3</v>
      </c>
      <c r="B44" s="192">
        <v>427</v>
      </c>
      <c r="C44" s="151" t="s">
        <v>252</v>
      </c>
      <c r="D44" s="152">
        <v>35929</v>
      </c>
      <c r="E44" s="153" t="s">
        <v>83</v>
      </c>
      <c r="F44" s="159" t="s">
        <v>48</v>
      </c>
      <c r="G44" s="154" t="s">
        <v>268</v>
      </c>
      <c r="H44" s="158"/>
      <c r="I44" s="193" t="s">
        <v>251</v>
      </c>
      <c r="J44" s="156">
        <v>19</v>
      </c>
      <c r="K44" s="157" t="s">
        <v>253</v>
      </c>
      <c r="M44" s="117" t="s">
        <v>85</v>
      </c>
      <c r="N44" s="63" t="s">
        <v>86</v>
      </c>
      <c r="P44" s="63"/>
    </row>
    <row r="45" spans="1:16" ht="15.75" customHeight="1">
      <c r="A45" s="149">
        <v>4</v>
      </c>
      <c r="B45" s="192">
        <v>87</v>
      </c>
      <c r="C45" s="151" t="s">
        <v>269</v>
      </c>
      <c r="D45" s="152">
        <v>35992</v>
      </c>
      <c r="E45" s="153" t="s">
        <v>78</v>
      </c>
      <c r="F45" s="159" t="s">
        <v>27</v>
      </c>
      <c r="G45" s="154" t="s">
        <v>270</v>
      </c>
      <c r="H45" s="158"/>
      <c r="I45" s="193" t="s">
        <v>251</v>
      </c>
      <c r="J45" s="156">
        <v>17</v>
      </c>
      <c r="K45" s="157" t="s">
        <v>131</v>
      </c>
      <c r="M45" s="117" t="s">
        <v>89</v>
      </c>
      <c r="N45" s="63" t="s">
        <v>90</v>
      </c>
      <c r="P45" s="63"/>
    </row>
    <row r="46" spans="1:16" ht="15.75" customHeight="1">
      <c r="A46" s="149">
        <v>5</v>
      </c>
      <c r="B46" s="192">
        <v>240</v>
      </c>
      <c r="C46" s="151" t="s">
        <v>256</v>
      </c>
      <c r="D46" s="152">
        <v>35885</v>
      </c>
      <c r="E46" s="153" t="s">
        <v>109</v>
      </c>
      <c r="F46" s="159" t="s">
        <v>48</v>
      </c>
      <c r="G46" s="154" t="s">
        <v>271</v>
      </c>
      <c r="H46" s="158"/>
      <c r="I46" s="193" t="s">
        <v>251</v>
      </c>
      <c r="J46" s="156">
        <v>16</v>
      </c>
      <c r="K46" s="157" t="s">
        <v>257</v>
      </c>
      <c r="M46" s="117"/>
      <c r="N46" s="63"/>
      <c r="P46" s="63"/>
    </row>
    <row r="47" spans="1:16" ht="15.75" customHeight="1">
      <c r="A47" s="149">
        <v>6</v>
      </c>
      <c r="B47" s="192">
        <v>224</v>
      </c>
      <c r="C47" s="151" t="s">
        <v>272</v>
      </c>
      <c r="D47" s="152">
        <v>35821</v>
      </c>
      <c r="E47" s="153" t="s">
        <v>273</v>
      </c>
      <c r="F47" s="159" t="s">
        <v>48</v>
      </c>
      <c r="G47" s="154" t="s">
        <v>274</v>
      </c>
      <c r="H47" s="158"/>
      <c r="I47" s="193" t="s">
        <v>245</v>
      </c>
      <c r="J47" s="156">
        <v>15</v>
      </c>
      <c r="K47" s="157" t="s">
        <v>259</v>
      </c>
      <c r="M47" s="117"/>
      <c r="N47" s="63"/>
      <c r="P47" s="63"/>
    </row>
    <row r="48" spans="1:16" ht="15.75" customHeight="1">
      <c r="A48" s="149">
        <v>7</v>
      </c>
      <c r="B48" s="192">
        <v>85</v>
      </c>
      <c r="C48" s="151" t="s">
        <v>254</v>
      </c>
      <c r="D48" s="152">
        <v>35799</v>
      </c>
      <c r="E48" s="153" t="s">
        <v>78</v>
      </c>
      <c r="F48" s="159" t="s">
        <v>27</v>
      </c>
      <c r="G48" s="154" t="s">
        <v>275</v>
      </c>
      <c r="H48" s="158"/>
      <c r="I48" s="193" t="s">
        <v>245</v>
      </c>
      <c r="J48" s="156">
        <v>14</v>
      </c>
      <c r="K48" s="157" t="s">
        <v>255</v>
      </c>
      <c r="M48" s="117"/>
      <c r="N48" s="63"/>
      <c r="P48" s="63"/>
    </row>
    <row r="49" spans="1:16" ht="15.75" customHeight="1">
      <c r="A49" s="149">
        <v>8</v>
      </c>
      <c r="B49" s="192">
        <v>561</v>
      </c>
      <c r="C49" s="151" t="s">
        <v>276</v>
      </c>
      <c r="D49" s="152">
        <v>35814</v>
      </c>
      <c r="E49" s="153" t="s">
        <v>97</v>
      </c>
      <c r="F49" s="159" t="s">
        <v>27</v>
      </c>
      <c r="G49" s="154" t="s">
        <v>277</v>
      </c>
      <c r="H49" s="158"/>
      <c r="I49" s="193" t="s">
        <v>245</v>
      </c>
      <c r="J49" s="156" t="s">
        <v>37</v>
      </c>
      <c r="K49" s="157" t="s">
        <v>88</v>
      </c>
      <c r="M49" s="117"/>
      <c r="N49" s="63"/>
      <c r="P49" s="63"/>
    </row>
    <row r="50" spans="1:16" ht="15.75" customHeight="1">
      <c r="A50" s="149">
        <v>9</v>
      </c>
      <c r="B50" s="192">
        <v>19</v>
      </c>
      <c r="C50" s="151" t="s">
        <v>278</v>
      </c>
      <c r="D50" s="152">
        <v>36208</v>
      </c>
      <c r="E50" s="153" t="s">
        <v>32</v>
      </c>
      <c r="F50" s="159" t="s">
        <v>27</v>
      </c>
      <c r="G50" s="154" t="s">
        <v>279</v>
      </c>
      <c r="H50" s="158"/>
      <c r="I50" s="193" t="s">
        <v>245</v>
      </c>
      <c r="J50" s="156">
        <v>13</v>
      </c>
      <c r="K50" s="157" t="s">
        <v>112</v>
      </c>
      <c r="M50" s="117"/>
      <c r="N50" s="63"/>
      <c r="P50" s="63"/>
    </row>
    <row r="51" spans="1:16" ht="15.75" customHeight="1">
      <c r="A51" s="149">
        <v>10</v>
      </c>
      <c r="B51" s="192">
        <v>31</v>
      </c>
      <c r="C51" s="151" t="s">
        <v>280</v>
      </c>
      <c r="D51" s="152">
        <v>36425</v>
      </c>
      <c r="E51" s="153" t="s">
        <v>32</v>
      </c>
      <c r="F51" s="159" t="s">
        <v>27</v>
      </c>
      <c r="G51" s="154" t="s">
        <v>281</v>
      </c>
      <c r="H51" s="158"/>
      <c r="I51" s="193" t="s">
        <v>245</v>
      </c>
      <c r="J51" s="156">
        <v>12</v>
      </c>
      <c r="K51" s="157" t="s">
        <v>282</v>
      </c>
      <c r="M51" s="117"/>
      <c r="N51" s="63"/>
      <c r="P51" s="63"/>
    </row>
    <row r="52" spans="1:16" ht="15.75" customHeight="1">
      <c r="A52" s="149">
        <v>11</v>
      </c>
      <c r="B52" s="192">
        <v>33</v>
      </c>
      <c r="C52" s="151" t="s">
        <v>283</v>
      </c>
      <c r="D52" s="152">
        <v>36282</v>
      </c>
      <c r="E52" s="153" t="s">
        <v>97</v>
      </c>
      <c r="F52" s="159" t="s">
        <v>27</v>
      </c>
      <c r="G52" s="154" t="s">
        <v>284</v>
      </c>
      <c r="H52" s="158"/>
      <c r="I52" s="193" t="s">
        <v>22</v>
      </c>
      <c r="J52" s="156" t="s">
        <v>37</v>
      </c>
      <c r="K52" s="157" t="s">
        <v>282</v>
      </c>
      <c r="M52" s="117"/>
      <c r="N52" s="63"/>
      <c r="P52" s="63"/>
    </row>
    <row r="53" spans="1:16" ht="15.75" customHeight="1">
      <c r="A53" s="149">
        <v>12</v>
      </c>
      <c r="B53" s="192">
        <v>320</v>
      </c>
      <c r="C53" s="151" t="s">
        <v>285</v>
      </c>
      <c r="D53" s="152">
        <v>35870</v>
      </c>
      <c r="E53" s="153" t="s">
        <v>92</v>
      </c>
      <c r="F53" s="159" t="s">
        <v>48</v>
      </c>
      <c r="G53" s="154" t="s">
        <v>286</v>
      </c>
      <c r="H53" s="158"/>
      <c r="I53" s="193" t="s">
        <v>22</v>
      </c>
      <c r="J53" s="156">
        <v>11</v>
      </c>
      <c r="K53" s="157" t="s">
        <v>287</v>
      </c>
      <c r="M53" s="117"/>
      <c r="N53" s="63"/>
      <c r="P53" s="63"/>
    </row>
    <row r="54" spans="1:16" ht="15.75" customHeight="1">
      <c r="A54" s="149">
        <v>13</v>
      </c>
      <c r="B54" s="192">
        <v>225</v>
      </c>
      <c r="C54" s="151" t="s">
        <v>258</v>
      </c>
      <c r="D54" s="152">
        <v>35860</v>
      </c>
      <c r="E54" s="153" t="s">
        <v>106</v>
      </c>
      <c r="F54" s="159" t="s">
        <v>48</v>
      </c>
      <c r="G54" s="154" t="s">
        <v>288</v>
      </c>
      <c r="H54" s="158"/>
      <c r="I54" s="193" t="s">
        <v>22</v>
      </c>
      <c r="J54" s="156">
        <v>10</v>
      </c>
      <c r="K54" s="157" t="s">
        <v>259</v>
      </c>
      <c r="M54" s="117"/>
      <c r="N54" s="63"/>
      <c r="P54" s="63"/>
    </row>
    <row r="55" spans="1:16" ht="15.75" customHeight="1">
      <c r="A55" s="149">
        <v>14</v>
      </c>
      <c r="B55" s="192">
        <v>254</v>
      </c>
      <c r="C55" s="151" t="s">
        <v>260</v>
      </c>
      <c r="D55" s="152">
        <v>36454</v>
      </c>
      <c r="E55" s="153" t="s">
        <v>214</v>
      </c>
      <c r="F55" s="159" t="s">
        <v>48</v>
      </c>
      <c r="G55" s="154" t="s">
        <v>289</v>
      </c>
      <c r="H55" s="158"/>
      <c r="I55" s="193" t="s">
        <v>22</v>
      </c>
      <c r="J55" s="156">
        <v>9</v>
      </c>
      <c r="K55" s="157" t="s">
        <v>261</v>
      </c>
      <c r="M55" s="117"/>
      <c r="N55" s="63"/>
      <c r="P55" s="63"/>
    </row>
    <row r="56" spans="1:16" ht="15.75" customHeight="1">
      <c r="A56" s="149">
        <v>15</v>
      </c>
      <c r="B56" s="192">
        <v>239</v>
      </c>
      <c r="C56" s="151" t="s">
        <v>290</v>
      </c>
      <c r="D56" s="152">
        <v>36751</v>
      </c>
      <c r="E56" s="153" t="s">
        <v>109</v>
      </c>
      <c r="F56" s="159" t="s">
        <v>48</v>
      </c>
      <c r="G56" s="154" t="s">
        <v>291</v>
      </c>
      <c r="H56" s="158"/>
      <c r="I56" s="193" t="s">
        <v>22</v>
      </c>
      <c r="J56" s="156">
        <v>8</v>
      </c>
      <c r="K56" s="157" t="s">
        <v>110</v>
      </c>
      <c r="M56" s="117"/>
      <c r="N56" s="63"/>
      <c r="P56" s="63"/>
    </row>
    <row r="57" spans="1:16" ht="15.75" customHeight="1" thickBot="1">
      <c r="A57" s="149"/>
      <c r="B57" s="192">
        <v>562</v>
      </c>
      <c r="C57" s="151" t="s">
        <v>292</v>
      </c>
      <c r="D57" s="152">
        <v>35516</v>
      </c>
      <c r="E57" s="153" t="s">
        <v>97</v>
      </c>
      <c r="F57" s="159" t="s">
        <v>27</v>
      </c>
      <c r="G57" s="154" t="s">
        <v>293</v>
      </c>
      <c r="H57" s="158"/>
      <c r="I57" s="193" t="s">
        <v>119</v>
      </c>
      <c r="J57" s="156" t="s">
        <v>158</v>
      </c>
      <c r="K57" s="157" t="s">
        <v>88</v>
      </c>
      <c r="M57" s="117"/>
      <c r="N57" s="63"/>
      <c r="P57" s="63"/>
    </row>
    <row r="58" spans="1:14" ht="15.75" customHeight="1" thickBot="1">
      <c r="A58" s="360" t="s">
        <v>294</v>
      </c>
      <c r="B58" s="361"/>
      <c r="C58" s="361"/>
      <c r="D58" s="361"/>
      <c r="E58" s="361"/>
      <c r="F58" s="361"/>
      <c r="G58" s="361"/>
      <c r="H58" s="361"/>
      <c r="I58" s="361"/>
      <c r="J58" s="361"/>
      <c r="K58" s="362"/>
      <c r="M58" s="117" t="s">
        <v>80</v>
      </c>
      <c r="N58" s="63" t="s">
        <v>81</v>
      </c>
    </row>
    <row r="59" spans="1:14" ht="15.75" customHeight="1">
      <c r="A59" s="396" t="s">
        <v>295</v>
      </c>
      <c r="B59" s="397"/>
      <c r="C59" s="397"/>
      <c r="D59" s="397"/>
      <c r="E59" s="397"/>
      <c r="F59" s="397"/>
      <c r="G59" s="397"/>
      <c r="H59" s="397"/>
      <c r="I59" s="397"/>
      <c r="J59" s="397"/>
      <c r="K59" s="398"/>
      <c r="M59" s="117" t="s">
        <v>85</v>
      </c>
      <c r="N59" s="63" t="s">
        <v>86</v>
      </c>
    </row>
    <row r="60" spans="1:16" ht="15.75" customHeight="1">
      <c r="A60" s="170">
        <v>1</v>
      </c>
      <c r="B60" s="171">
        <v>6</v>
      </c>
      <c r="C60" s="194" t="s">
        <v>265</v>
      </c>
      <c r="D60" s="195">
        <v>35912</v>
      </c>
      <c r="E60" s="196" t="s">
        <v>26</v>
      </c>
      <c r="F60" s="175" t="s">
        <v>27</v>
      </c>
      <c r="G60" s="197" t="s">
        <v>296</v>
      </c>
      <c r="H60" s="198"/>
      <c r="I60" s="199" t="s">
        <v>119</v>
      </c>
      <c r="J60" s="179">
        <v>25</v>
      </c>
      <c r="K60" s="200" t="s">
        <v>267</v>
      </c>
      <c r="M60" s="117" t="s">
        <v>89</v>
      </c>
      <c r="N60" s="63" t="s">
        <v>90</v>
      </c>
      <c r="P60" s="63"/>
    </row>
    <row r="61" spans="1:16" ht="15.75" customHeight="1">
      <c r="A61" s="149">
        <v>2</v>
      </c>
      <c r="B61" s="192">
        <v>87</v>
      </c>
      <c r="C61" s="201" t="s">
        <v>269</v>
      </c>
      <c r="D61" s="202">
        <v>35992</v>
      </c>
      <c r="E61" s="203" t="s">
        <v>78</v>
      </c>
      <c r="F61" s="159" t="s">
        <v>27</v>
      </c>
      <c r="G61" s="145" t="s">
        <v>297</v>
      </c>
      <c r="H61" s="204"/>
      <c r="I61" s="155" t="s">
        <v>119</v>
      </c>
      <c r="J61" s="156">
        <v>22</v>
      </c>
      <c r="K61" s="205" t="s">
        <v>131</v>
      </c>
      <c r="M61" s="117" t="s">
        <v>80</v>
      </c>
      <c r="N61" s="63" t="s">
        <v>81</v>
      </c>
      <c r="P61" s="63"/>
    </row>
    <row r="62" spans="1:16" ht="15.75" customHeight="1">
      <c r="A62" s="149">
        <v>3</v>
      </c>
      <c r="B62" s="192">
        <v>221</v>
      </c>
      <c r="C62" s="201" t="s">
        <v>298</v>
      </c>
      <c r="D62" s="202">
        <v>35823</v>
      </c>
      <c r="E62" s="203" t="s">
        <v>106</v>
      </c>
      <c r="F62" s="159" t="s">
        <v>48</v>
      </c>
      <c r="G62" s="145" t="s">
        <v>299</v>
      </c>
      <c r="H62" s="204"/>
      <c r="I62" s="155" t="s">
        <v>119</v>
      </c>
      <c r="J62" s="156">
        <v>19</v>
      </c>
      <c r="K62" s="205" t="s">
        <v>259</v>
      </c>
      <c r="M62" s="117" t="s">
        <v>85</v>
      </c>
      <c r="N62" s="63" t="s">
        <v>86</v>
      </c>
      <c r="P62" s="63"/>
    </row>
    <row r="63" spans="1:16" ht="15.75" customHeight="1">
      <c r="A63" s="149">
        <v>4</v>
      </c>
      <c r="B63" s="192">
        <v>854</v>
      </c>
      <c r="C63" s="201" t="s">
        <v>300</v>
      </c>
      <c r="D63" s="202">
        <v>35796</v>
      </c>
      <c r="E63" s="203" t="s">
        <v>41</v>
      </c>
      <c r="F63" s="159" t="s">
        <v>42</v>
      </c>
      <c r="G63" s="145" t="s">
        <v>301</v>
      </c>
      <c r="H63" s="204"/>
      <c r="I63" s="155" t="s">
        <v>119</v>
      </c>
      <c r="J63" s="156">
        <v>17</v>
      </c>
      <c r="K63" s="205" t="s">
        <v>44</v>
      </c>
      <c r="M63" s="117" t="s">
        <v>89</v>
      </c>
      <c r="N63" s="63" t="s">
        <v>90</v>
      </c>
      <c r="P63" s="63"/>
    </row>
    <row r="64" spans="1:16" ht="15.75" customHeight="1">
      <c r="A64" s="149">
        <v>5</v>
      </c>
      <c r="B64" s="192">
        <v>102</v>
      </c>
      <c r="C64" s="201" t="s">
        <v>302</v>
      </c>
      <c r="D64" s="202">
        <v>36015</v>
      </c>
      <c r="E64" s="203" t="s">
        <v>51</v>
      </c>
      <c r="F64" s="159" t="s">
        <v>75</v>
      </c>
      <c r="G64" s="145" t="s">
        <v>303</v>
      </c>
      <c r="H64" s="204"/>
      <c r="I64" s="155" t="s">
        <v>119</v>
      </c>
      <c r="J64" s="156">
        <v>16</v>
      </c>
      <c r="K64" s="205" t="s">
        <v>304</v>
      </c>
      <c r="M64" s="117" t="s">
        <v>94</v>
      </c>
      <c r="N64" s="63" t="s">
        <v>95</v>
      </c>
      <c r="P64" s="63"/>
    </row>
    <row r="65" spans="1:16" ht="15.75" customHeight="1">
      <c r="A65" s="149">
        <v>6</v>
      </c>
      <c r="B65" s="192">
        <v>176</v>
      </c>
      <c r="C65" s="201" t="s">
        <v>305</v>
      </c>
      <c r="D65" s="202">
        <v>36035</v>
      </c>
      <c r="E65" s="203" t="s">
        <v>144</v>
      </c>
      <c r="F65" s="159" t="s">
        <v>306</v>
      </c>
      <c r="G65" s="145" t="s">
        <v>307</v>
      </c>
      <c r="H65" s="204"/>
      <c r="I65" s="155" t="s">
        <v>119</v>
      </c>
      <c r="J65" s="156">
        <v>15</v>
      </c>
      <c r="K65" s="205" t="s">
        <v>308</v>
      </c>
      <c r="M65" s="62"/>
      <c r="N65" s="63"/>
      <c r="P65" s="63"/>
    </row>
    <row r="66" spans="1:16" ht="15.75" customHeight="1">
      <c r="A66" s="149">
        <v>7</v>
      </c>
      <c r="B66" s="192">
        <v>109</v>
      </c>
      <c r="C66" s="201" t="s">
        <v>309</v>
      </c>
      <c r="D66" s="202">
        <v>36189</v>
      </c>
      <c r="E66" s="203" t="s">
        <v>51</v>
      </c>
      <c r="F66" s="159" t="s">
        <v>52</v>
      </c>
      <c r="G66" s="145" t="s">
        <v>310</v>
      </c>
      <c r="H66" s="204"/>
      <c r="I66" s="155" t="s">
        <v>119</v>
      </c>
      <c r="J66" s="156">
        <v>14</v>
      </c>
      <c r="K66" s="205" t="s">
        <v>311</v>
      </c>
      <c r="M66" s="62"/>
      <c r="N66" s="63"/>
      <c r="P66" s="63"/>
    </row>
    <row r="67" spans="1:16" ht="15.75" customHeight="1">
      <c r="A67" s="149">
        <v>8</v>
      </c>
      <c r="B67" s="192">
        <v>224</v>
      </c>
      <c r="C67" s="201" t="s">
        <v>272</v>
      </c>
      <c r="D67" s="202">
        <v>35821</v>
      </c>
      <c r="E67" s="203" t="s">
        <v>273</v>
      </c>
      <c r="F67" s="159" t="s">
        <v>48</v>
      </c>
      <c r="G67" s="145" t="s">
        <v>312</v>
      </c>
      <c r="H67" s="204"/>
      <c r="I67" s="155" t="s">
        <v>245</v>
      </c>
      <c r="J67" s="156">
        <v>13</v>
      </c>
      <c r="K67" s="205" t="s">
        <v>259</v>
      </c>
      <c r="M67" s="62"/>
      <c r="N67" s="63"/>
      <c r="P67" s="63"/>
    </row>
    <row r="68" spans="1:16" ht="15.75" customHeight="1">
      <c r="A68" s="149">
        <v>9</v>
      </c>
      <c r="B68" s="192">
        <v>169</v>
      </c>
      <c r="C68" s="201" t="s">
        <v>313</v>
      </c>
      <c r="D68" s="202">
        <v>36104</v>
      </c>
      <c r="E68" s="203" t="s">
        <v>97</v>
      </c>
      <c r="F68" s="159" t="s">
        <v>27</v>
      </c>
      <c r="G68" s="145" t="s">
        <v>314</v>
      </c>
      <c r="H68" s="204"/>
      <c r="I68" s="155" t="s">
        <v>245</v>
      </c>
      <c r="J68" s="156" t="s">
        <v>37</v>
      </c>
      <c r="K68" s="205" t="s">
        <v>315</v>
      </c>
      <c r="M68" s="62"/>
      <c r="N68" s="63"/>
      <c r="P68" s="63"/>
    </row>
    <row r="69" spans="1:16" ht="15.75" customHeight="1">
      <c r="A69" s="149">
        <v>10</v>
      </c>
      <c r="B69" s="192">
        <v>31</v>
      </c>
      <c r="C69" s="201" t="s">
        <v>280</v>
      </c>
      <c r="D69" s="202">
        <v>36425</v>
      </c>
      <c r="E69" s="203" t="s">
        <v>32</v>
      </c>
      <c r="F69" s="159" t="s">
        <v>27</v>
      </c>
      <c r="G69" s="145" t="s">
        <v>316</v>
      </c>
      <c r="H69" s="204"/>
      <c r="I69" s="155" t="s">
        <v>245</v>
      </c>
      <c r="J69" s="156">
        <v>12</v>
      </c>
      <c r="K69" s="205" t="s">
        <v>282</v>
      </c>
      <c r="M69" s="62"/>
      <c r="N69" s="63"/>
      <c r="P69" s="63"/>
    </row>
    <row r="70" spans="1:16" ht="15.75" customHeight="1">
      <c r="A70" s="149">
        <v>11</v>
      </c>
      <c r="B70" s="192">
        <v>320</v>
      </c>
      <c r="C70" s="201" t="s">
        <v>285</v>
      </c>
      <c r="D70" s="202">
        <v>35870</v>
      </c>
      <c r="E70" s="203" t="s">
        <v>92</v>
      </c>
      <c r="F70" s="159" t="s">
        <v>48</v>
      </c>
      <c r="G70" s="145" t="s">
        <v>317</v>
      </c>
      <c r="H70" s="204"/>
      <c r="I70" s="155" t="s">
        <v>245</v>
      </c>
      <c r="J70" s="156">
        <v>11</v>
      </c>
      <c r="K70" s="205" t="s">
        <v>287</v>
      </c>
      <c r="M70" s="62"/>
      <c r="N70" s="63"/>
      <c r="P70" s="63"/>
    </row>
    <row r="71" spans="1:16" ht="15.75" customHeight="1">
      <c r="A71" s="149">
        <v>12</v>
      </c>
      <c r="B71" s="192">
        <v>162</v>
      </c>
      <c r="C71" s="201" t="s">
        <v>318</v>
      </c>
      <c r="D71" s="202">
        <v>35918</v>
      </c>
      <c r="E71" s="203" t="s">
        <v>122</v>
      </c>
      <c r="F71" s="159" t="s">
        <v>123</v>
      </c>
      <c r="G71" s="145" t="s">
        <v>319</v>
      </c>
      <c r="H71" s="204"/>
      <c r="I71" s="155" t="s">
        <v>245</v>
      </c>
      <c r="J71" s="156">
        <v>10</v>
      </c>
      <c r="K71" s="205" t="s">
        <v>320</v>
      </c>
      <c r="M71" s="62"/>
      <c r="N71" s="63"/>
      <c r="P71" s="63"/>
    </row>
    <row r="72" spans="1:16" ht="15.75" customHeight="1">
      <c r="A72" s="149">
        <v>13</v>
      </c>
      <c r="B72" s="192">
        <v>33</v>
      </c>
      <c r="C72" s="201" t="s">
        <v>283</v>
      </c>
      <c r="D72" s="202">
        <v>36282</v>
      </c>
      <c r="E72" s="203" t="s">
        <v>97</v>
      </c>
      <c r="F72" s="159" t="s">
        <v>27</v>
      </c>
      <c r="G72" s="145" t="s">
        <v>321</v>
      </c>
      <c r="H72" s="204"/>
      <c r="I72" s="155" t="s">
        <v>245</v>
      </c>
      <c r="J72" s="156" t="s">
        <v>37</v>
      </c>
      <c r="K72" s="205" t="s">
        <v>282</v>
      </c>
      <c r="M72" s="62"/>
      <c r="N72" s="63"/>
      <c r="P72" s="63"/>
    </row>
    <row r="73" spans="1:16" ht="15.75" customHeight="1">
      <c r="A73" s="149">
        <v>14</v>
      </c>
      <c r="B73" s="192">
        <v>239</v>
      </c>
      <c r="C73" s="201" t="s">
        <v>290</v>
      </c>
      <c r="D73" s="202">
        <v>36751</v>
      </c>
      <c r="E73" s="203" t="s">
        <v>109</v>
      </c>
      <c r="F73" s="159" t="s">
        <v>48</v>
      </c>
      <c r="G73" s="145" t="s">
        <v>322</v>
      </c>
      <c r="H73" s="204"/>
      <c r="I73" s="155" t="s">
        <v>245</v>
      </c>
      <c r="J73" s="156">
        <v>9</v>
      </c>
      <c r="K73" s="205" t="s">
        <v>110</v>
      </c>
      <c r="M73" s="62"/>
      <c r="N73" s="63"/>
      <c r="P73" s="63"/>
    </row>
    <row r="74" spans="1:16" ht="15.75" customHeight="1" thickBot="1">
      <c r="A74" s="149"/>
      <c r="B74" s="192">
        <v>19</v>
      </c>
      <c r="C74" s="201" t="s">
        <v>278</v>
      </c>
      <c r="D74" s="202">
        <v>36208</v>
      </c>
      <c r="E74" s="203" t="s">
        <v>32</v>
      </c>
      <c r="F74" s="159" t="s">
        <v>27</v>
      </c>
      <c r="G74" s="117" t="s">
        <v>85</v>
      </c>
      <c r="H74" s="204"/>
      <c r="I74" s="155"/>
      <c r="J74" s="156" t="s">
        <v>155</v>
      </c>
      <c r="K74" s="205" t="s">
        <v>112</v>
      </c>
      <c r="M74" s="62"/>
      <c r="N74" s="63"/>
      <c r="P74" s="63"/>
    </row>
    <row r="75" spans="1:11" ht="15.75" customHeight="1" thickBot="1">
      <c r="A75" s="360" t="s">
        <v>323</v>
      </c>
      <c r="B75" s="361"/>
      <c r="C75" s="361"/>
      <c r="D75" s="361"/>
      <c r="E75" s="361"/>
      <c r="F75" s="361"/>
      <c r="G75" s="361"/>
      <c r="H75" s="361"/>
      <c r="I75" s="361"/>
      <c r="J75" s="361"/>
      <c r="K75" s="362"/>
    </row>
    <row r="76" spans="1:11" ht="15.75" customHeight="1">
      <c r="A76" s="376" t="s">
        <v>295</v>
      </c>
      <c r="B76" s="377"/>
      <c r="C76" s="377"/>
      <c r="D76" s="377"/>
      <c r="E76" s="377"/>
      <c r="F76" s="377"/>
      <c r="G76" s="377"/>
      <c r="H76" s="377"/>
      <c r="I76" s="377"/>
      <c r="J76" s="377"/>
      <c r="K76" s="378"/>
    </row>
    <row r="77" spans="1:14" ht="15.75" customHeight="1">
      <c r="A77" s="139">
        <v>1</v>
      </c>
      <c r="B77" s="140">
        <v>854</v>
      </c>
      <c r="C77" s="206" t="s">
        <v>300</v>
      </c>
      <c r="D77" s="207">
        <v>35796</v>
      </c>
      <c r="E77" s="208" t="s">
        <v>41</v>
      </c>
      <c r="F77" s="209" t="s">
        <v>42</v>
      </c>
      <c r="G77" s="210" t="s">
        <v>324</v>
      </c>
      <c r="H77" s="211"/>
      <c r="I77" s="146"/>
      <c r="J77" s="147">
        <v>25</v>
      </c>
      <c r="K77" s="212" t="s">
        <v>44</v>
      </c>
      <c r="M77" s="117" t="s">
        <v>80</v>
      </c>
      <c r="N77" s="63" t="s">
        <v>81</v>
      </c>
    </row>
    <row r="78" spans="1:16" ht="15.75" customHeight="1">
      <c r="A78" s="149">
        <v>2</v>
      </c>
      <c r="B78" s="150">
        <v>176</v>
      </c>
      <c r="C78" s="201" t="s">
        <v>305</v>
      </c>
      <c r="D78" s="202">
        <v>36035</v>
      </c>
      <c r="E78" s="203" t="s">
        <v>144</v>
      </c>
      <c r="F78" s="159" t="s">
        <v>306</v>
      </c>
      <c r="G78" s="145" t="s">
        <v>325</v>
      </c>
      <c r="H78" s="204"/>
      <c r="I78" s="155"/>
      <c r="J78" s="156">
        <v>22</v>
      </c>
      <c r="K78" s="205" t="s">
        <v>308</v>
      </c>
      <c r="M78" s="117" t="s">
        <v>85</v>
      </c>
      <c r="N78" s="63" t="s">
        <v>86</v>
      </c>
      <c r="P78" s="63"/>
    </row>
    <row r="79" spans="1:16" ht="15.75" customHeight="1">
      <c r="A79" s="149">
        <v>3</v>
      </c>
      <c r="B79" s="150">
        <v>102</v>
      </c>
      <c r="C79" s="201" t="s">
        <v>302</v>
      </c>
      <c r="D79" s="202">
        <v>36015</v>
      </c>
      <c r="E79" s="203" t="s">
        <v>51</v>
      </c>
      <c r="F79" s="159" t="s">
        <v>75</v>
      </c>
      <c r="G79" s="145" t="s">
        <v>326</v>
      </c>
      <c r="H79" s="204"/>
      <c r="I79" s="155"/>
      <c r="J79" s="156">
        <v>19</v>
      </c>
      <c r="K79" s="205" t="s">
        <v>304</v>
      </c>
      <c r="M79" s="117" t="s">
        <v>89</v>
      </c>
      <c r="N79" s="63" t="s">
        <v>90</v>
      </c>
      <c r="P79" s="63"/>
    </row>
    <row r="80" spans="1:16" ht="15.75" customHeight="1">
      <c r="A80" s="149">
        <v>4</v>
      </c>
      <c r="B80" s="150">
        <v>109</v>
      </c>
      <c r="C80" s="201" t="s">
        <v>309</v>
      </c>
      <c r="D80" s="202">
        <v>36189</v>
      </c>
      <c r="E80" s="203" t="s">
        <v>51</v>
      </c>
      <c r="F80" s="159" t="s">
        <v>52</v>
      </c>
      <c r="G80" s="145" t="s">
        <v>327</v>
      </c>
      <c r="H80" s="204"/>
      <c r="I80" s="155"/>
      <c r="J80" s="156">
        <v>17</v>
      </c>
      <c r="K80" s="205" t="s">
        <v>311</v>
      </c>
      <c r="M80" s="117" t="s">
        <v>94</v>
      </c>
      <c r="N80" s="63" t="s">
        <v>95</v>
      </c>
      <c r="P80" s="63"/>
    </row>
    <row r="81" spans="1:16" ht="15.75" customHeight="1">
      <c r="A81" s="149">
        <v>5</v>
      </c>
      <c r="B81" s="150">
        <v>162</v>
      </c>
      <c r="C81" s="201" t="s">
        <v>318</v>
      </c>
      <c r="D81" s="202">
        <v>35918</v>
      </c>
      <c r="E81" s="203" t="s">
        <v>122</v>
      </c>
      <c r="F81" s="159" t="s">
        <v>123</v>
      </c>
      <c r="G81" s="145" t="s">
        <v>328</v>
      </c>
      <c r="H81" s="204"/>
      <c r="I81" s="155"/>
      <c r="J81" s="156">
        <v>16</v>
      </c>
      <c r="K81" s="205" t="s">
        <v>320</v>
      </c>
      <c r="M81" s="117"/>
      <c r="N81" s="63"/>
      <c r="P81" s="63"/>
    </row>
    <row r="82" spans="1:16" ht="15.75" customHeight="1">
      <c r="A82" s="149">
        <v>6</v>
      </c>
      <c r="B82" s="150">
        <v>18</v>
      </c>
      <c r="C82" s="201" t="s">
        <v>329</v>
      </c>
      <c r="D82" s="202">
        <v>36473</v>
      </c>
      <c r="E82" s="203" t="s">
        <v>97</v>
      </c>
      <c r="F82" s="159" t="s">
        <v>27</v>
      </c>
      <c r="G82" s="145" t="s">
        <v>330</v>
      </c>
      <c r="H82" s="204"/>
      <c r="I82" s="155"/>
      <c r="J82" s="156" t="s">
        <v>37</v>
      </c>
      <c r="K82" s="205" t="s">
        <v>114</v>
      </c>
      <c r="M82" s="117"/>
      <c r="N82" s="63"/>
      <c r="P82" s="63"/>
    </row>
    <row r="83" spans="1:16" ht="15.75" customHeight="1">
      <c r="A83" s="149">
        <v>7</v>
      </c>
      <c r="B83" s="150">
        <v>4</v>
      </c>
      <c r="C83" s="201" t="s">
        <v>331</v>
      </c>
      <c r="D83" s="202">
        <v>35974</v>
      </c>
      <c r="E83" s="203" t="s">
        <v>97</v>
      </c>
      <c r="F83" s="159" t="s">
        <v>27</v>
      </c>
      <c r="G83" s="145" t="s">
        <v>332</v>
      </c>
      <c r="H83" s="204"/>
      <c r="I83" s="155"/>
      <c r="J83" s="156" t="s">
        <v>37</v>
      </c>
      <c r="K83" s="205" t="s">
        <v>114</v>
      </c>
      <c r="M83" s="117"/>
      <c r="N83" s="63"/>
      <c r="P83" s="63"/>
    </row>
    <row r="84" spans="1:16" ht="15.75" customHeight="1" thickBot="1">
      <c r="A84" s="149"/>
      <c r="B84" s="150">
        <v>221</v>
      </c>
      <c r="C84" s="201" t="s">
        <v>298</v>
      </c>
      <c r="D84" s="202">
        <v>35823</v>
      </c>
      <c r="E84" s="203" t="s">
        <v>106</v>
      </c>
      <c r="F84" s="159" t="s">
        <v>48</v>
      </c>
      <c r="G84" s="117" t="s">
        <v>94</v>
      </c>
      <c r="H84" s="204"/>
      <c r="I84" s="155"/>
      <c r="J84" s="156" t="s">
        <v>155</v>
      </c>
      <c r="K84" s="205" t="s">
        <v>259</v>
      </c>
      <c r="M84" s="117"/>
      <c r="N84" s="63"/>
      <c r="P84" s="63"/>
    </row>
    <row r="85" spans="1:11" ht="15.75" customHeight="1" thickBot="1">
      <c r="A85" s="360" t="s">
        <v>333</v>
      </c>
      <c r="B85" s="361"/>
      <c r="C85" s="361"/>
      <c r="D85" s="361"/>
      <c r="E85" s="361"/>
      <c r="F85" s="361"/>
      <c r="G85" s="361"/>
      <c r="H85" s="361"/>
      <c r="I85" s="361"/>
      <c r="J85" s="361"/>
      <c r="K85" s="362"/>
    </row>
    <row r="86" spans="1:11" ht="15.75" customHeight="1">
      <c r="A86" s="376" t="s">
        <v>295</v>
      </c>
      <c r="B86" s="377"/>
      <c r="C86" s="377"/>
      <c r="D86" s="377"/>
      <c r="E86" s="377"/>
      <c r="F86" s="377"/>
      <c r="G86" s="377"/>
      <c r="H86" s="377"/>
      <c r="I86" s="377"/>
      <c r="J86" s="377"/>
      <c r="K86" s="378"/>
    </row>
    <row r="87" spans="1:11" ht="15.75" customHeight="1">
      <c r="A87" s="139">
        <v>1</v>
      </c>
      <c r="B87" s="140">
        <v>369</v>
      </c>
      <c r="C87" s="141" t="s">
        <v>334</v>
      </c>
      <c r="D87" s="213">
        <v>35851</v>
      </c>
      <c r="E87" s="143" t="s">
        <v>69</v>
      </c>
      <c r="F87" s="209" t="s">
        <v>70</v>
      </c>
      <c r="G87" s="210">
        <v>10.3</v>
      </c>
      <c r="H87" s="210"/>
      <c r="I87" s="146" t="s">
        <v>335</v>
      </c>
      <c r="J87" s="147">
        <v>25</v>
      </c>
      <c r="K87" s="148" t="s">
        <v>336</v>
      </c>
    </row>
    <row r="88" spans="1:11" ht="15.75" customHeight="1">
      <c r="A88" s="149">
        <v>2</v>
      </c>
      <c r="B88" s="150">
        <v>362</v>
      </c>
      <c r="C88" s="151" t="s">
        <v>337</v>
      </c>
      <c r="D88" s="214">
        <v>35942</v>
      </c>
      <c r="E88" s="153" t="s">
        <v>69</v>
      </c>
      <c r="F88" s="159" t="s">
        <v>123</v>
      </c>
      <c r="G88" s="145">
        <v>11.1</v>
      </c>
      <c r="H88" s="145"/>
      <c r="I88" s="155" t="s">
        <v>338</v>
      </c>
      <c r="J88" s="156">
        <v>22</v>
      </c>
      <c r="K88" s="157" t="s">
        <v>339</v>
      </c>
    </row>
    <row r="89" spans="1:11" ht="15.75" customHeight="1">
      <c r="A89" s="149">
        <v>3</v>
      </c>
      <c r="B89" s="150">
        <v>177</v>
      </c>
      <c r="C89" s="151" t="s">
        <v>340</v>
      </c>
      <c r="D89" s="214">
        <v>35858</v>
      </c>
      <c r="E89" s="153" t="s">
        <v>144</v>
      </c>
      <c r="F89" s="159" t="s">
        <v>306</v>
      </c>
      <c r="G89" s="145">
        <v>12.4</v>
      </c>
      <c r="H89" s="145"/>
      <c r="I89" s="155" t="s">
        <v>140</v>
      </c>
      <c r="J89" s="156">
        <v>19</v>
      </c>
      <c r="K89" s="157" t="s">
        <v>145</v>
      </c>
    </row>
    <row r="90" spans="1:11" ht="15.75" customHeight="1">
      <c r="A90" s="149"/>
      <c r="B90" s="150">
        <v>231</v>
      </c>
      <c r="C90" s="151" t="s">
        <v>341</v>
      </c>
      <c r="D90" s="214" t="s">
        <v>35</v>
      </c>
      <c r="E90" s="153" t="s">
        <v>97</v>
      </c>
      <c r="F90" s="159" t="s">
        <v>103</v>
      </c>
      <c r="G90" s="145" t="s">
        <v>80</v>
      </c>
      <c r="H90" s="145"/>
      <c r="I90" s="155"/>
      <c r="J90" s="156" t="s">
        <v>37</v>
      </c>
      <c r="K90" s="157" t="s">
        <v>104</v>
      </c>
    </row>
    <row r="91" spans="1:11" ht="15.75" customHeight="1" thickBot="1">
      <c r="A91" s="149"/>
      <c r="B91" s="150"/>
      <c r="C91" s="151" t="s">
        <v>157</v>
      </c>
      <c r="D91" s="214">
        <v>35755</v>
      </c>
      <c r="E91" s="153" t="s">
        <v>97</v>
      </c>
      <c r="F91" s="159" t="s">
        <v>27</v>
      </c>
      <c r="G91" s="145" t="s">
        <v>80</v>
      </c>
      <c r="H91" s="145"/>
      <c r="I91" s="155"/>
      <c r="J91" s="156" t="s">
        <v>158</v>
      </c>
      <c r="K91" s="157" t="s">
        <v>156</v>
      </c>
    </row>
    <row r="92" spans="1:11" ht="15.75" customHeight="1" thickBot="1">
      <c r="A92" s="360" t="s">
        <v>342</v>
      </c>
      <c r="B92" s="361"/>
      <c r="C92" s="361"/>
      <c r="D92" s="361"/>
      <c r="E92" s="361"/>
      <c r="F92" s="361"/>
      <c r="G92" s="361"/>
      <c r="H92" s="361"/>
      <c r="I92" s="361"/>
      <c r="J92" s="361"/>
      <c r="K92" s="362"/>
    </row>
    <row r="93" spans="1:11" ht="15.75" customHeight="1">
      <c r="A93" s="376" t="s">
        <v>295</v>
      </c>
      <c r="B93" s="377"/>
      <c r="C93" s="377"/>
      <c r="D93" s="377"/>
      <c r="E93" s="377"/>
      <c r="F93" s="377"/>
      <c r="G93" s="377"/>
      <c r="H93" s="377"/>
      <c r="I93" s="377"/>
      <c r="J93" s="377"/>
      <c r="K93" s="378"/>
    </row>
    <row r="94" spans="1:11" ht="15.75" customHeight="1">
      <c r="A94" s="149">
        <v>1</v>
      </c>
      <c r="B94" s="150">
        <v>280</v>
      </c>
      <c r="C94" s="151" t="s">
        <v>16</v>
      </c>
      <c r="D94" s="214" t="s">
        <v>17</v>
      </c>
      <c r="E94" s="153" t="s">
        <v>18</v>
      </c>
      <c r="F94" s="159" t="s">
        <v>19</v>
      </c>
      <c r="G94" s="145">
        <v>48.5</v>
      </c>
      <c r="H94" s="145"/>
      <c r="I94" s="155" t="s">
        <v>119</v>
      </c>
      <c r="J94" s="156">
        <v>25</v>
      </c>
      <c r="K94" s="157" t="s">
        <v>23</v>
      </c>
    </row>
    <row r="95" spans="1:11" ht="15.75" customHeight="1">
      <c r="A95" s="149">
        <v>2</v>
      </c>
      <c r="B95" s="150">
        <v>369</v>
      </c>
      <c r="C95" s="151" t="s">
        <v>334</v>
      </c>
      <c r="D95" s="214">
        <v>35851</v>
      </c>
      <c r="E95" s="153" t="s">
        <v>69</v>
      </c>
      <c r="F95" s="159" t="s">
        <v>70</v>
      </c>
      <c r="G95" s="145">
        <v>48.9</v>
      </c>
      <c r="H95" s="145"/>
      <c r="I95" s="155" t="s">
        <v>119</v>
      </c>
      <c r="J95" s="156">
        <v>22</v>
      </c>
      <c r="K95" s="157" t="s">
        <v>336</v>
      </c>
    </row>
    <row r="96" spans="1:11" ht="15.75" customHeight="1">
      <c r="A96" s="149">
        <v>3</v>
      </c>
      <c r="B96" s="150">
        <v>70</v>
      </c>
      <c r="C96" s="151" t="s">
        <v>73</v>
      </c>
      <c r="D96" s="214" t="s">
        <v>35</v>
      </c>
      <c r="E96" s="153" t="s">
        <v>59</v>
      </c>
      <c r="F96" s="159" t="s">
        <v>60</v>
      </c>
      <c r="G96" s="145">
        <v>53.1</v>
      </c>
      <c r="H96" s="145"/>
      <c r="I96" s="155" t="s">
        <v>140</v>
      </c>
      <c r="J96" s="156">
        <v>19</v>
      </c>
      <c r="K96" s="157" t="s">
        <v>61</v>
      </c>
    </row>
    <row r="97" spans="1:11" ht="15.75" customHeight="1">
      <c r="A97" s="149">
        <v>4</v>
      </c>
      <c r="B97" s="150">
        <v>362</v>
      </c>
      <c r="C97" s="151" t="s">
        <v>337</v>
      </c>
      <c r="D97" s="214">
        <v>35942</v>
      </c>
      <c r="E97" s="153" t="s">
        <v>69</v>
      </c>
      <c r="F97" s="159" t="s">
        <v>123</v>
      </c>
      <c r="G97" s="145">
        <v>55.7</v>
      </c>
      <c r="H97" s="145"/>
      <c r="I97" s="155" t="s">
        <v>140</v>
      </c>
      <c r="J97" s="156">
        <v>17</v>
      </c>
      <c r="K97" s="157" t="s">
        <v>339</v>
      </c>
    </row>
    <row r="98" spans="1:11" ht="15.75" customHeight="1">
      <c r="A98" s="149">
        <v>5</v>
      </c>
      <c r="B98" s="150">
        <v>238</v>
      </c>
      <c r="C98" s="151" t="s">
        <v>108</v>
      </c>
      <c r="D98" s="214">
        <v>36213</v>
      </c>
      <c r="E98" s="153" t="s">
        <v>109</v>
      </c>
      <c r="F98" s="159" t="s">
        <v>48</v>
      </c>
      <c r="G98" s="145">
        <v>58.2</v>
      </c>
      <c r="H98" s="145"/>
      <c r="I98" s="155" t="s">
        <v>140</v>
      </c>
      <c r="J98" s="156">
        <v>16</v>
      </c>
      <c r="K98" s="157" t="s">
        <v>110</v>
      </c>
    </row>
    <row r="99" spans="1:11" ht="15.75" customHeight="1" thickBot="1">
      <c r="A99" s="149">
        <v>6</v>
      </c>
      <c r="B99" s="150">
        <v>177</v>
      </c>
      <c r="C99" s="151" t="s">
        <v>340</v>
      </c>
      <c r="D99" s="214">
        <v>35858</v>
      </c>
      <c r="E99" s="153" t="s">
        <v>144</v>
      </c>
      <c r="F99" s="159" t="s">
        <v>306</v>
      </c>
      <c r="G99" s="145" t="s">
        <v>343</v>
      </c>
      <c r="H99" s="145"/>
      <c r="I99" s="155" t="s">
        <v>140</v>
      </c>
      <c r="J99" s="156">
        <v>15</v>
      </c>
      <c r="K99" s="157" t="s">
        <v>145</v>
      </c>
    </row>
    <row r="100" spans="1:11" ht="15.75" customHeight="1" thickBot="1">
      <c r="A100" s="360" t="s">
        <v>344</v>
      </c>
      <c r="B100" s="361"/>
      <c r="C100" s="361"/>
      <c r="D100" s="361"/>
      <c r="E100" s="361"/>
      <c r="F100" s="361"/>
      <c r="G100" s="361"/>
      <c r="H100" s="361"/>
      <c r="I100" s="361"/>
      <c r="J100" s="361"/>
      <c r="K100" s="362"/>
    </row>
    <row r="101" spans="1:11" ht="15.75" customHeight="1">
      <c r="A101" s="376" t="s">
        <v>238</v>
      </c>
      <c r="B101" s="377"/>
      <c r="C101" s="377"/>
      <c r="D101" s="377"/>
      <c r="E101" s="377"/>
      <c r="F101" s="377"/>
      <c r="G101" s="377"/>
      <c r="H101" s="377"/>
      <c r="I101" s="377"/>
      <c r="J101" s="377"/>
      <c r="K101" s="378"/>
    </row>
    <row r="102" spans="1:11" ht="15.75" customHeight="1">
      <c r="A102" s="139">
        <v>1</v>
      </c>
      <c r="B102" s="140">
        <v>167</v>
      </c>
      <c r="C102" s="206" t="s">
        <v>345</v>
      </c>
      <c r="D102" s="207">
        <v>36227</v>
      </c>
      <c r="E102" s="208" t="s">
        <v>122</v>
      </c>
      <c r="F102" s="209" t="s">
        <v>123</v>
      </c>
      <c r="G102" s="210" t="s">
        <v>346</v>
      </c>
      <c r="H102" s="211"/>
      <c r="I102" s="146" t="s">
        <v>119</v>
      </c>
      <c r="J102" s="147">
        <v>25</v>
      </c>
      <c r="K102" s="212" t="s">
        <v>347</v>
      </c>
    </row>
    <row r="103" spans="1:11" ht="15.75" customHeight="1">
      <c r="A103" s="170">
        <v>2</v>
      </c>
      <c r="B103" s="215">
        <v>166</v>
      </c>
      <c r="C103" s="194" t="s">
        <v>348</v>
      </c>
      <c r="D103" s="195">
        <v>36087</v>
      </c>
      <c r="E103" s="196" t="s">
        <v>122</v>
      </c>
      <c r="F103" s="175" t="s">
        <v>123</v>
      </c>
      <c r="G103" s="197" t="s">
        <v>349</v>
      </c>
      <c r="H103" s="198"/>
      <c r="I103" s="199" t="s">
        <v>119</v>
      </c>
      <c r="J103" s="179">
        <v>22</v>
      </c>
      <c r="K103" s="200" t="s">
        <v>320</v>
      </c>
    </row>
    <row r="104" spans="1:11" ht="15.75" customHeight="1">
      <c r="A104" s="170">
        <v>3</v>
      </c>
      <c r="B104" s="215">
        <v>912</v>
      </c>
      <c r="C104" s="194" t="s">
        <v>350</v>
      </c>
      <c r="D104" s="195" t="s">
        <v>351</v>
      </c>
      <c r="E104" s="196" t="s">
        <v>47</v>
      </c>
      <c r="F104" s="175" t="s">
        <v>48</v>
      </c>
      <c r="G104" s="197" t="s">
        <v>352</v>
      </c>
      <c r="H104" s="198"/>
      <c r="I104" s="199" t="s">
        <v>245</v>
      </c>
      <c r="J104" s="179">
        <v>19</v>
      </c>
      <c r="K104" s="200" t="s">
        <v>218</v>
      </c>
    </row>
    <row r="105" spans="1:11" ht="15.75" customHeight="1">
      <c r="A105" s="170">
        <v>4</v>
      </c>
      <c r="B105" s="215">
        <v>183</v>
      </c>
      <c r="C105" s="194" t="s">
        <v>353</v>
      </c>
      <c r="D105" s="195">
        <v>36236</v>
      </c>
      <c r="E105" s="196" t="s">
        <v>144</v>
      </c>
      <c r="F105" s="175" t="s">
        <v>75</v>
      </c>
      <c r="G105" s="197" t="s">
        <v>354</v>
      </c>
      <c r="H105" s="198"/>
      <c r="I105" s="199" t="s">
        <v>22</v>
      </c>
      <c r="J105" s="179">
        <v>17</v>
      </c>
      <c r="K105" s="200" t="s">
        <v>145</v>
      </c>
    </row>
    <row r="106" spans="1:11" ht="15.75" customHeight="1">
      <c r="A106" s="170">
        <v>5</v>
      </c>
      <c r="B106" s="215">
        <v>275</v>
      </c>
      <c r="C106" s="194" t="s">
        <v>355</v>
      </c>
      <c r="D106" s="195">
        <v>36499</v>
      </c>
      <c r="E106" s="196" t="s">
        <v>214</v>
      </c>
      <c r="F106" s="175" t="s">
        <v>48</v>
      </c>
      <c r="G106" s="197" t="s">
        <v>356</v>
      </c>
      <c r="H106" s="198"/>
      <c r="I106" s="199" t="s">
        <v>140</v>
      </c>
      <c r="J106" s="179">
        <v>16</v>
      </c>
      <c r="K106" s="200" t="s">
        <v>357</v>
      </c>
    </row>
    <row r="107" spans="1:11" ht="15.75" customHeight="1" thickBot="1">
      <c r="A107" s="170"/>
      <c r="B107" s="215">
        <v>913</v>
      </c>
      <c r="C107" s="194" t="s">
        <v>358</v>
      </c>
      <c r="D107" s="195" t="s">
        <v>359</v>
      </c>
      <c r="E107" s="196" t="s">
        <v>47</v>
      </c>
      <c r="F107" s="175" t="s">
        <v>48</v>
      </c>
      <c r="G107" s="117" t="s">
        <v>94</v>
      </c>
      <c r="H107" s="198"/>
      <c r="I107" s="199"/>
      <c r="J107" s="179" t="s">
        <v>155</v>
      </c>
      <c r="K107" s="200" t="s">
        <v>218</v>
      </c>
    </row>
    <row r="108" spans="1:14" ht="15.75" customHeight="1" thickBot="1">
      <c r="A108" s="360" t="s">
        <v>360</v>
      </c>
      <c r="B108" s="361"/>
      <c r="C108" s="361"/>
      <c r="D108" s="361"/>
      <c r="E108" s="361"/>
      <c r="F108" s="361"/>
      <c r="G108" s="361"/>
      <c r="H108" s="361"/>
      <c r="I108" s="361"/>
      <c r="J108" s="361"/>
      <c r="K108" s="362"/>
      <c r="M108" s="117" t="s">
        <v>80</v>
      </c>
      <c r="N108" s="63" t="s">
        <v>81</v>
      </c>
    </row>
    <row r="109" spans="1:14" ht="15.75" customHeight="1">
      <c r="A109" s="376" t="s">
        <v>238</v>
      </c>
      <c r="B109" s="377"/>
      <c r="C109" s="377"/>
      <c r="D109" s="377"/>
      <c r="E109" s="377"/>
      <c r="F109" s="377"/>
      <c r="G109" s="377"/>
      <c r="H109" s="377"/>
      <c r="I109" s="377"/>
      <c r="J109" s="377"/>
      <c r="K109" s="378"/>
      <c r="M109" s="117" t="s">
        <v>85</v>
      </c>
      <c r="N109" s="63" t="s">
        <v>86</v>
      </c>
    </row>
    <row r="110" spans="1:14" ht="15.75" customHeight="1">
      <c r="A110" s="139">
        <v>1</v>
      </c>
      <c r="B110" s="140">
        <v>912</v>
      </c>
      <c r="C110" s="206" t="s">
        <v>350</v>
      </c>
      <c r="D110" s="207" t="s">
        <v>351</v>
      </c>
      <c r="E110" s="208" t="s">
        <v>47</v>
      </c>
      <c r="F110" s="209" t="s">
        <v>48</v>
      </c>
      <c r="G110" s="210" t="s">
        <v>361</v>
      </c>
      <c r="H110" s="211"/>
      <c r="I110" s="146" t="s">
        <v>119</v>
      </c>
      <c r="J110" s="147">
        <v>25</v>
      </c>
      <c r="K110" s="212" t="s">
        <v>218</v>
      </c>
      <c r="M110" s="117" t="s">
        <v>89</v>
      </c>
      <c r="N110" s="63" t="s">
        <v>90</v>
      </c>
    </row>
    <row r="111" spans="1:14" ht="15.75" customHeight="1">
      <c r="A111" s="170">
        <v>2</v>
      </c>
      <c r="B111" s="215">
        <v>167</v>
      </c>
      <c r="C111" s="194" t="s">
        <v>345</v>
      </c>
      <c r="D111" s="195">
        <v>36227</v>
      </c>
      <c r="E111" s="196" t="s">
        <v>122</v>
      </c>
      <c r="F111" s="175" t="s">
        <v>123</v>
      </c>
      <c r="G111" s="197" t="s">
        <v>362</v>
      </c>
      <c r="H111" s="198"/>
      <c r="I111" s="199" t="s">
        <v>119</v>
      </c>
      <c r="J111" s="179">
        <v>22</v>
      </c>
      <c r="K111" s="200" t="s">
        <v>347</v>
      </c>
      <c r="M111" s="117" t="s">
        <v>94</v>
      </c>
      <c r="N111" s="63" t="s">
        <v>95</v>
      </c>
    </row>
    <row r="112" spans="1:14" ht="15.75" customHeight="1">
      <c r="A112" s="170">
        <v>3</v>
      </c>
      <c r="B112" s="215">
        <v>166</v>
      </c>
      <c r="C112" s="194" t="s">
        <v>348</v>
      </c>
      <c r="D112" s="195">
        <v>36087</v>
      </c>
      <c r="E112" s="196" t="s">
        <v>122</v>
      </c>
      <c r="F112" s="175" t="s">
        <v>123</v>
      </c>
      <c r="G112" s="197" t="s">
        <v>363</v>
      </c>
      <c r="H112" s="198"/>
      <c r="I112" s="199" t="s">
        <v>245</v>
      </c>
      <c r="J112" s="179">
        <v>19</v>
      </c>
      <c r="K112" s="200" t="s">
        <v>320</v>
      </c>
      <c r="M112" s="62"/>
      <c r="N112" s="63"/>
    </row>
    <row r="113" spans="1:14" ht="15.75" customHeight="1">
      <c r="A113" s="170">
        <v>4</v>
      </c>
      <c r="B113" s="215">
        <v>913</v>
      </c>
      <c r="C113" s="194" t="s">
        <v>358</v>
      </c>
      <c r="D113" s="195" t="s">
        <v>359</v>
      </c>
      <c r="E113" s="196" t="s">
        <v>47</v>
      </c>
      <c r="F113" s="175" t="s">
        <v>48</v>
      </c>
      <c r="G113" s="197" t="s">
        <v>364</v>
      </c>
      <c r="H113" s="198"/>
      <c r="I113" s="199" t="s">
        <v>22</v>
      </c>
      <c r="J113" s="179">
        <v>17</v>
      </c>
      <c r="K113" s="200" t="s">
        <v>218</v>
      </c>
      <c r="M113" s="62"/>
      <c r="N113" s="63"/>
    </row>
    <row r="114" spans="1:14" ht="15.75" customHeight="1">
      <c r="A114" s="170">
        <v>5</v>
      </c>
      <c r="B114" s="215">
        <v>183</v>
      </c>
      <c r="C114" s="194" t="s">
        <v>353</v>
      </c>
      <c r="D114" s="195">
        <v>36236</v>
      </c>
      <c r="E114" s="196" t="s">
        <v>144</v>
      </c>
      <c r="F114" s="175" t="s">
        <v>75</v>
      </c>
      <c r="G114" s="197" t="s">
        <v>365</v>
      </c>
      <c r="H114" s="198"/>
      <c r="I114" s="199" t="s">
        <v>22</v>
      </c>
      <c r="J114" s="179">
        <v>16</v>
      </c>
      <c r="K114" s="200" t="s">
        <v>145</v>
      </c>
      <c r="M114" s="62"/>
      <c r="N114" s="63"/>
    </row>
    <row r="115" spans="1:14" ht="15.75" customHeight="1" thickBot="1">
      <c r="A115" s="170">
        <v>6</v>
      </c>
      <c r="B115" s="215">
        <v>275</v>
      </c>
      <c r="C115" s="194" t="s">
        <v>355</v>
      </c>
      <c r="D115" s="195">
        <v>36499</v>
      </c>
      <c r="E115" s="196" t="s">
        <v>214</v>
      </c>
      <c r="F115" s="175" t="s">
        <v>48</v>
      </c>
      <c r="G115" s="197" t="s">
        <v>366</v>
      </c>
      <c r="H115" s="198"/>
      <c r="I115" s="199" t="s">
        <v>140</v>
      </c>
      <c r="J115" s="179">
        <v>15</v>
      </c>
      <c r="K115" s="200" t="s">
        <v>357</v>
      </c>
      <c r="M115" s="62"/>
      <c r="N115" s="63"/>
    </row>
    <row r="116" spans="1:11" ht="15.75" customHeight="1" thickBot="1">
      <c r="A116" s="387" t="s">
        <v>237</v>
      </c>
      <c r="B116" s="388"/>
      <c r="C116" s="388"/>
      <c r="D116" s="388"/>
      <c r="E116" s="388"/>
      <c r="F116" s="388"/>
      <c r="G116" s="388"/>
      <c r="H116" s="388"/>
      <c r="I116" s="388"/>
      <c r="J116" s="388"/>
      <c r="K116" s="389"/>
    </row>
    <row r="117" spans="1:11" ht="15.75" customHeight="1" thickBot="1">
      <c r="A117" s="390" t="s">
        <v>367</v>
      </c>
      <c r="B117" s="391"/>
      <c r="C117" s="391"/>
      <c r="D117" s="391"/>
      <c r="E117" s="391"/>
      <c r="F117" s="391"/>
      <c r="G117" s="391"/>
      <c r="H117" s="391"/>
      <c r="I117" s="391"/>
      <c r="J117" s="391"/>
      <c r="K117" s="392"/>
    </row>
    <row r="118" spans="1:11" ht="15.75" customHeight="1">
      <c r="A118" s="181">
        <v>1</v>
      </c>
      <c r="B118" s="216">
        <v>77</v>
      </c>
      <c r="C118" s="183" t="s">
        <v>368</v>
      </c>
      <c r="D118" s="184">
        <v>35967</v>
      </c>
      <c r="E118" s="185" t="s">
        <v>78</v>
      </c>
      <c r="F118" s="186" t="s">
        <v>27</v>
      </c>
      <c r="G118" s="187">
        <v>8.3</v>
      </c>
      <c r="H118" s="217">
        <v>8.1</v>
      </c>
      <c r="I118" s="218">
        <v>2</v>
      </c>
      <c r="J118" s="190">
        <v>25</v>
      </c>
      <c r="K118" s="191" t="s">
        <v>369</v>
      </c>
    </row>
    <row r="119" spans="1:11" ht="15.75" customHeight="1">
      <c r="A119" s="219">
        <v>2</v>
      </c>
      <c r="B119" s="220">
        <v>351</v>
      </c>
      <c r="C119" s="151" t="s">
        <v>370</v>
      </c>
      <c r="D119" s="152">
        <v>35900</v>
      </c>
      <c r="E119" s="153" t="s">
        <v>69</v>
      </c>
      <c r="F119" s="159" t="s">
        <v>70</v>
      </c>
      <c r="G119" s="154">
        <v>8.5</v>
      </c>
      <c r="H119" s="145">
        <v>8.3</v>
      </c>
      <c r="I119" s="155">
        <v>2</v>
      </c>
      <c r="J119" s="156">
        <v>22</v>
      </c>
      <c r="K119" s="157" t="s">
        <v>371</v>
      </c>
    </row>
    <row r="120" spans="1:11" ht="15.75" customHeight="1">
      <c r="A120" s="149">
        <v>3</v>
      </c>
      <c r="B120" s="220">
        <v>13</v>
      </c>
      <c r="C120" s="151" t="s">
        <v>182</v>
      </c>
      <c r="D120" s="152" t="s">
        <v>35</v>
      </c>
      <c r="E120" s="153" t="s">
        <v>26</v>
      </c>
      <c r="F120" s="159" t="s">
        <v>27</v>
      </c>
      <c r="G120" s="154">
        <v>8.4</v>
      </c>
      <c r="H120" s="145">
        <v>8.4</v>
      </c>
      <c r="I120" s="155">
        <v>2</v>
      </c>
      <c r="J120" s="156">
        <v>19</v>
      </c>
      <c r="K120" s="157" t="s">
        <v>183</v>
      </c>
    </row>
    <row r="121" spans="1:16" ht="15.75" customHeight="1">
      <c r="A121" s="219">
        <v>4</v>
      </c>
      <c r="B121" s="220">
        <v>108</v>
      </c>
      <c r="C121" s="151" t="s">
        <v>372</v>
      </c>
      <c r="D121" s="152">
        <v>36105</v>
      </c>
      <c r="E121" s="153" t="s">
        <v>51</v>
      </c>
      <c r="F121" s="159" t="s">
        <v>52</v>
      </c>
      <c r="G121" s="154">
        <v>8.6</v>
      </c>
      <c r="H121" s="145">
        <v>8.4</v>
      </c>
      <c r="I121" s="155">
        <v>2</v>
      </c>
      <c r="J121" s="156">
        <v>17</v>
      </c>
      <c r="K121" s="157" t="s">
        <v>373</v>
      </c>
      <c r="M121" s="117" t="s">
        <v>80</v>
      </c>
      <c r="N121" s="63" t="s">
        <v>81</v>
      </c>
      <c r="P121" s="63"/>
    </row>
    <row r="122" spans="1:16" ht="15.75" customHeight="1">
      <c r="A122" s="149">
        <v>5</v>
      </c>
      <c r="B122" s="220">
        <v>66</v>
      </c>
      <c r="C122" s="151" t="s">
        <v>374</v>
      </c>
      <c r="D122" s="152">
        <v>36070</v>
      </c>
      <c r="E122" s="153" t="s">
        <v>59</v>
      </c>
      <c r="F122" s="159" t="s">
        <v>60</v>
      </c>
      <c r="G122" s="154">
        <v>8.5</v>
      </c>
      <c r="H122" s="145">
        <v>8.7</v>
      </c>
      <c r="I122" s="155">
        <v>3</v>
      </c>
      <c r="J122" s="156">
        <v>16</v>
      </c>
      <c r="K122" s="157" t="s">
        <v>61</v>
      </c>
      <c r="M122" s="117" t="s">
        <v>85</v>
      </c>
      <c r="N122" s="63" t="s">
        <v>86</v>
      </c>
      <c r="P122" s="63"/>
    </row>
    <row r="123" spans="1:16" ht="15.75" customHeight="1">
      <c r="A123" s="149">
        <v>6</v>
      </c>
      <c r="B123" s="220">
        <v>302</v>
      </c>
      <c r="C123" s="151" t="s">
        <v>375</v>
      </c>
      <c r="D123" s="152">
        <v>36384</v>
      </c>
      <c r="E123" s="153" t="s">
        <v>92</v>
      </c>
      <c r="F123" s="159" t="s">
        <v>48</v>
      </c>
      <c r="G123" s="154">
        <v>8.5</v>
      </c>
      <c r="H123" s="145">
        <v>8.9</v>
      </c>
      <c r="I123" s="155">
        <v>3</v>
      </c>
      <c r="J123" s="156">
        <v>15</v>
      </c>
      <c r="K123" s="157" t="s">
        <v>188</v>
      </c>
      <c r="M123" s="117" t="s">
        <v>89</v>
      </c>
      <c r="N123" s="63" t="s">
        <v>90</v>
      </c>
      <c r="P123" s="63"/>
    </row>
    <row r="124" spans="1:16" ht="15.75" customHeight="1">
      <c r="A124" s="149">
        <v>7</v>
      </c>
      <c r="B124" s="150">
        <v>266</v>
      </c>
      <c r="C124" s="151" t="s">
        <v>376</v>
      </c>
      <c r="D124" s="152">
        <v>36096</v>
      </c>
      <c r="E124" s="153" t="s">
        <v>214</v>
      </c>
      <c r="F124" s="153" t="s">
        <v>48</v>
      </c>
      <c r="G124" s="145">
        <v>8.8</v>
      </c>
      <c r="H124" s="145">
        <v>9</v>
      </c>
      <c r="I124" s="155">
        <v>3</v>
      </c>
      <c r="J124" s="156">
        <v>14</v>
      </c>
      <c r="K124" s="157" t="s">
        <v>261</v>
      </c>
      <c r="M124" s="117" t="s">
        <v>94</v>
      </c>
      <c r="N124" s="63" t="s">
        <v>95</v>
      </c>
      <c r="P124" s="63"/>
    </row>
    <row r="125" spans="1:16" ht="15.75" customHeight="1">
      <c r="A125" s="149">
        <v>8</v>
      </c>
      <c r="B125" s="220">
        <v>21</v>
      </c>
      <c r="C125" s="151" t="s">
        <v>377</v>
      </c>
      <c r="D125" s="152">
        <v>35997</v>
      </c>
      <c r="E125" s="153" t="s">
        <v>36</v>
      </c>
      <c r="F125" s="159" t="s">
        <v>27</v>
      </c>
      <c r="G125" s="154">
        <v>8.8</v>
      </c>
      <c r="H125" s="145">
        <v>9.2</v>
      </c>
      <c r="I125" s="155">
        <v>3</v>
      </c>
      <c r="J125" s="156" t="s">
        <v>37</v>
      </c>
      <c r="K125" s="157" t="s">
        <v>378</v>
      </c>
      <c r="M125" s="117"/>
      <c r="N125" s="63"/>
      <c r="P125" s="63"/>
    </row>
    <row r="126" spans="1:16" ht="15.75" customHeight="1">
      <c r="A126" s="149">
        <v>9</v>
      </c>
      <c r="B126" s="220">
        <v>26</v>
      </c>
      <c r="C126" s="151" t="s">
        <v>379</v>
      </c>
      <c r="D126" s="152" t="s">
        <v>169</v>
      </c>
      <c r="E126" s="153" t="s">
        <v>97</v>
      </c>
      <c r="F126" s="159" t="s">
        <v>27</v>
      </c>
      <c r="G126" s="154">
        <v>8.8</v>
      </c>
      <c r="H126" s="145"/>
      <c r="I126" s="155">
        <v>3</v>
      </c>
      <c r="J126" s="156" t="s">
        <v>37</v>
      </c>
      <c r="K126" s="157" t="s">
        <v>112</v>
      </c>
      <c r="M126" s="117"/>
      <c r="N126" s="63"/>
      <c r="P126" s="63"/>
    </row>
    <row r="127" spans="1:16" ht="15.75" customHeight="1">
      <c r="A127" s="149">
        <v>9</v>
      </c>
      <c r="B127" s="220">
        <v>32</v>
      </c>
      <c r="C127" s="151" t="s">
        <v>380</v>
      </c>
      <c r="D127" s="152">
        <v>37226</v>
      </c>
      <c r="E127" s="153" t="s">
        <v>97</v>
      </c>
      <c r="F127" s="159" t="s">
        <v>27</v>
      </c>
      <c r="G127" s="154">
        <v>8.8</v>
      </c>
      <c r="H127" s="145"/>
      <c r="I127" s="155">
        <v>3</v>
      </c>
      <c r="J127" s="156" t="s">
        <v>37</v>
      </c>
      <c r="K127" s="157" t="s">
        <v>282</v>
      </c>
      <c r="M127" s="117"/>
      <c r="N127" s="63"/>
      <c r="P127" s="63"/>
    </row>
    <row r="128" spans="1:16" ht="15.75" customHeight="1">
      <c r="A128" s="149">
        <v>11</v>
      </c>
      <c r="B128" s="220">
        <v>61</v>
      </c>
      <c r="C128" s="151" t="s">
        <v>381</v>
      </c>
      <c r="D128" s="152" t="s">
        <v>200</v>
      </c>
      <c r="E128" s="153" t="s">
        <v>59</v>
      </c>
      <c r="F128" s="159" t="s">
        <v>60</v>
      </c>
      <c r="G128" s="154">
        <v>8.9</v>
      </c>
      <c r="H128" s="145"/>
      <c r="I128" s="155">
        <v>3</v>
      </c>
      <c r="J128" s="156">
        <v>13</v>
      </c>
      <c r="K128" s="157" t="s">
        <v>61</v>
      </c>
      <c r="M128" s="117"/>
      <c r="N128" s="63"/>
      <c r="P128" s="63"/>
    </row>
    <row r="129" spans="1:16" ht="15.75" customHeight="1">
      <c r="A129" s="149">
        <v>12</v>
      </c>
      <c r="B129" s="150">
        <v>322</v>
      </c>
      <c r="C129" s="151" t="s">
        <v>187</v>
      </c>
      <c r="D129" s="152">
        <v>36113</v>
      </c>
      <c r="E129" s="153" t="s">
        <v>92</v>
      </c>
      <c r="F129" s="153" t="s">
        <v>48</v>
      </c>
      <c r="G129" s="145">
        <v>9</v>
      </c>
      <c r="H129" s="145"/>
      <c r="I129" s="155" t="s">
        <v>119</v>
      </c>
      <c r="J129" s="156">
        <v>12</v>
      </c>
      <c r="K129" s="157" t="s">
        <v>188</v>
      </c>
      <c r="M129" s="117"/>
      <c r="N129" s="63"/>
      <c r="P129" s="63"/>
    </row>
    <row r="130" spans="1:16" ht="15.75" customHeight="1">
      <c r="A130" s="149">
        <v>13</v>
      </c>
      <c r="B130" s="220">
        <v>27</v>
      </c>
      <c r="C130" s="151" t="s">
        <v>382</v>
      </c>
      <c r="D130" s="152">
        <v>35993</v>
      </c>
      <c r="E130" s="153" t="s">
        <v>97</v>
      </c>
      <c r="F130" s="159" t="s">
        <v>27</v>
      </c>
      <c r="G130" s="154">
        <v>9.5</v>
      </c>
      <c r="H130" s="145"/>
      <c r="I130" s="155" t="s">
        <v>245</v>
      </c>
      <c r="J130" s="156" t="s">
        <v>37</v>
      </c>
      <c r="K130" s="157" t="s">
        <v>112</v>
      </c>
      <c r="M130" s="117"/>
      <c r="N130" s="63"/>
      <c r="P130" s="63"/>
    </row>
    <row r="131" spans="1:16" ht="15.75" customHeight="1">
      <c r="A131" s="149">
        <v>14</v>
      </c>
      <c r="B131" s="150">
        <v>25</v>
      </c>
      <c r="C131" s="151" t="s">
        <v>383</v>
      </c>
      <c r="D131" s="152" t="s">
        <v>200</v>
      </c>
      <c r="E131" s="153" t="s">
        <v>97</v>
      </c>
      <c r="F131" s="153" t="s">
        <v>27</v>
      </c>
      <c r="G131" s="145">
        <v>9.7</v>
      </c>
      <c r="H131" s="145"/>
      <c r="I131" s="155" t="s">
        <v>245</v>
      </c>
      <c r="J131" s="156" t="s">
        <v>37</v>
      </c>
      <c r="K131" s="157" t="s">
        <v>384</v>
      </c>
      <c r="M131" s="117"/>
      <c r="N131" s="63"/>
      <c r="P131" s="63"/>
    </row>
    <row r="132" spans="1:16" ht="15.75" customHeight="1">
      <c r="A132" s="149">
        <v>15</v>
      </c>
      <c r="B132" s="220">
        <v>28</v>
      </c>
      <c r="C132" s="151" t="s">
        <v>190</v>
      </c>
      <c r="D132" s="152">
        <v>36299</v>
      </c>
      <c r="E132" s="153" t="s">
        <v>97</v>
      </c>
      <c r="F132" s="159" t="s">
        <v>27</v>
      </c>
      <c r="G132" s="154">
        <v>10.2</v>
      </c>
      <c r="H132" s="145"/>
      <c r="I132" s="155" t="s">
        <v>22</v>
      </c>
      <c r="J132" s="156" t="s">
        <v>37</v>
      </c>
      <c r="K132" s="157" t="s">
        <v>112</v>
      </c>
      <c r="M132" s="117" t="s">
        <v>80</v>
      </c>
      <c r="N132" s="63" t="s">
        <v>81</v>
      </c>
      <c r="P132" s="63"/>
    </row>
    <row r="133" spans="1:16" ht="15.75" customHeight="1" thickBot="1">
      <c r="A133" s="149">
        <v>16</v>
      </c>
      <c r="B133" s="220">
        <v>29</v>
      </c>
      <c r="C133" s="151" t="s">
        <v>385</v>
      </c>
      <c r="D133" s="152" t="s">
        <v>200</v>
      </c>
      <c r="E133" s="153" t="s">
        <v>97</v>
      </c>
      <c r="F133" s="159" t="s">
        <v>27</v>
      </c>
      <c r="G133" s="154">
        <v>10.3</v>
      </c>
      <c r="H133" s="145"/>
      <c r="I133" s="155" t="s">
        <v>22</v>
      </c>
      <c r="J133" s="156" t="s">
        <v>37</v>
      </c>
      <c r="K133" s="157" t="s">
        <v>112</v>
      </c>
      <c r="M133" s="117" t="s">
        <v>85</v>
      </c>
      <c r="N133" s="63" t="s">
        <v>86</v>
      </c>
      <c r="P133" s="63"/>
    </row>
    <row r="134" spans="1:11" ht="15.75" customHeight="1" thickBot="1">
      <c r="A134" s="387" t="s">
        <v>248</v>
      </c>
      <c r="B134" s="388"/>
      <c r="C134" s="388"/>
      <c r="D134" s="388"/>
      <c r="E134" s="388"/>
      <c r="F134" s="388"/>
      <c r="G134" s="388"/>
      <c r="H134" s="388"/>
      <c r="I134" s="388"/>
      <c r="J134" s="388"/>
      <c r="K134" s="389"/>
    </row>
    <row r="135" spans="1:11" ht="15.75" customHeight="1" thickBot="1">
      <c r="A135" s="390" t="s">
        <v>367</v>
      </c>
      <c r="B135" s="391"/>
      <c r="C135" s="391"/>
      <c r="D135" s="391"/>
      <c r="E135" s="391"/>
      <c r="F135" s="391"/>
      <c r="G135" s="391"/>
      <c r="H135" s="391"/>
      <c r="I135" s="391"/>
      <c r="J135" s="391"/>
      <c r="K135" s="392"/>
    </row>
    <row r="136" spans="1:11" ht="15.75" customHeight="1">
      <c r="A136" s="221">
        <v>1</v>
      </c>
      <c r="B136" s="222">
        <v>15</v>
      </c>
      <c r="C136" s="223" t="s">
        <v>386</v>
      </c>
      <c r="D136" s="224">
        <v>36093</v>
      </c>
      <c r="E136" s="186" t="s">
        <v>32</v>
      </c>
      <c r="F136" s="186" t="s">
        <v>27</v>
      </c>
      <c r="G136" s="217">
        <v>48.6</v>
      </c>
      <c r="H136" s="217"/>
      <c r="I136" s="218">
        <v>3</v>
      </c>
      <c r="J136" s="190">
        <v>25</v>
      </c>
      <c r="K136" s="225" t="s">
        <v>183</v>
      </c>
    </row>
    <row r="137" spans="1:16" ht="15.75" customHeight="1">
      <c r="A137" s="226">
        <v>2</v>
      </c>
      <c r="B137" s="227">
        <v>77</v>
      </c>
      <c r="C137" s="201" t="s">
        <v>368</v>
      </c>
      <c r="D137" s="202">
        <v>35967</v>
      </c>
      <c r="E137" s="159" t="s">
        <v>78</v>
      </c>
      <c r="F137" s="159" t="s">
        <v>27</v>
      </c>
      <c r="G137" s="145">
        <v>49.5</v>
      </c>
      <c r="H137" s="145"/>
      <c r="I137" s="155" t="s">
        <v>119</v>
      </c>
      <c r="J137" s="156">
        <v>22</v>
      </c>
      <c r="K137" s="205" t="s">
        <v>369</v>
      </c>
      <c r="M137" s="117" t="s">
        <v>80</v>
      </c>
      <c r="N137" s="63" t="s">
        <v>81</v>
      </c>
      <c r="P137" s="63"/>
    </row>
    <row r="138" spans="1:16" ht="15.75" customHeight="1">
      <c r="A138" s="226">
        <v>2</v>
      </c>
      <c r="B138" s="220">
        <v>13</v>
      </c>
      <c r="C138" s="151" t="s">
        <v>182</v>
      </c>
      <c r="D138" s="152" t="s">
        <v>35</v>
      </c>
      <c r="E138" s="153" t="s">
        <v>97</v>
      </c>
      <c r="F138" s="159" t="s">
        <v>27</v>
      </c>
      <c r="G138" s="154">
        <v>49.5</v>
      </c>
      <c r="H138" s="145"/>
      <c r="I138" s="155" t="s">
        <v>119</v>
      </c>
      <c r="J138" s="156" t="s">
        <v>37</v>
      </c>
      <c r="K138" s="157" t="s">
        <v>183</v>
      </c>
      <c r="M138" s="117" t="s">
        <v>85</v>
      </c>
      <c r="N138" s="63" t="s">
        <v>86</v>
      </c>
      <c r="P138" s="63"/>
    </row>
    <row r="139" spans="1:16" ht="15.75" customHeight="1">
      <c r="A139" s="226">
        <v>4</v>
      </c>
      <c r="B139" s="227">
        <v>14</v>
      </c>
      <c r="C139" s="201" t="s">
        <v>387</v>
      </c>
      <c r="D139" s="202">
        <v>36313</v>
      </c>
      <c r="E139" s="159" t="s">
        <v>26</v>
      </c>
      <c r="F139" s="159" t="s">
        <v>388</v>
      </c>
      <c r="G139" s="145">
        <v>49.8</v>
      </c>
      <c r="H139" s="145"/>
      <c r="I139" s="155" t="s">
        <v>119</v>
      </c>
      <c r="J139" s="156">
        <v>19</v>
      </c>
      <c r="K139" s="205" t="s">
        <v>112</v>
      </c>
      <c r="M139" s="117" t="s">
        <v>89</v>
      </c>
      <c r="N139" s="63" t="s">
        <v>90</v>
      </c>
      <c r="P139" s="63"/>
    </row>
    <row r="140" spans="1:16" ht="15.75" customHeight="1">
      <c r="A140" s="226">
        <v>5</v>
      </c>
      <c r="B140" s="227">
        <v>231</v>
      </c>
      <c r="C140" s="201" t="s">
        <v>389</v>
      </c>
      <c r="D140" s="202">
        <v>36369</v>
      </c>
      <c r="E140" s="159" t="s">
        <v>109</v>
      </c>
      <c r="F140" s="159" t="s">
        <v>48</v>
      </c>
      <c r="G140" s="145">
        <v>50</v>
      </c>
      <c r="H140" s="145"/>
      <c r="I140" s="155" t="s">
        <v>119</v>
      </c>
      <c r="J140" s="156">
        <v>17</v>
      </c>
      <c r="K140" s="205" t="s">
        <v>110</v>
      </c>
      <c r="M140" s="117" t="s">
        <v>94</v>
      </c>
      <c r="N140" s="63" t="s">
        <v>95</v>
      </c>
      <c r="P140" s="63"/>
    </row>
    <row r="141" spans="1:16" ht="15.75" customHeight="1">
      <c r="A141" s="226">
        <v>6</v>
      </c>
      <c r="B141" s="227">
        <v>32</v>
      </c>
      <c r="C141" s="201" t="s">
        <v>380</v>
      </c>
      <c r="D141" s="202">
        <v>37226</v>
      </c>
      <c r="E141" s="159" t="s">
        <v>97</v>
      </c>
      <c r="F141" s="159" t="s">
        <v>27</v>
      </c>
      <c r="G141" s="145">
        <v>50.2</v>
      </c>
      <c r="H141" s="145"/>
      <c r="I141" s="155" t="s">
        <v>119</v>
      </c>
      <c r="J141" s="156" t="s">
        <v>37</v>
      </c>
      <c r="K141" s="205" t="s">
        <v>282</v>
      </c>
      <c r="M141" s="117"/>
      <c r="N141" s="63"/>
      <c r="P141" s="63"/>
    </row>
    <row r="142" spans="1:16" ht="15.75" customHeight="1">
      <c r="A142" s="226">
        <v>7</v>
      </c>
      <c r="B142" s="227">
        <v>21</v>
      </c>
      <c r="C142" s="201" t="s">
        <v>377</v>
      </c>
      <c r="D142" s="202">
        <v>35997</v>
      </c>
      <c r="E142" s="159" t="s">
        <v>36</v>
      </c>
      <c r="F142" s="159" t="s">
        <v>27</v>
      </c>
      <c r="G142" s="145">
        <v>50.5</v>
      </c>
      <c r="H142" s="145"/>
      <c r="I142" s="155" t="s">
        <v>119</v>
      </c>
      <c r="J142" s="156" t="s">
        <v>37</v>
      </c>
      <c r="K142" s="205" t="s">
        <v>378</v>
      </c>
      <c r="M142" s="117"/>
      <c r="N142" s="63"/>
      <c r="P142" s="63"/>
    </row>
    <row r="143" spans="1:16" ht="15.75" customHeight="1">
      <c r="A143" s="226">
        <v>8</v>
      </c>
      <c r="B143" s="227">
        <v>445</v>
      </c>
      <c r="C143" s="201" t="s">
        <v>390</v>
      </c>
      <c r="D143" s="202">
        <v>36400</v>
      </c>
      <c r="E143" s="159" t="s">
        <v>83</v>
      </c>
      <c r="F143" s="159" t="s">
        <v>48</v>
      </c>
      <c r="G143" s="145">
        <v>50.8</v>
      </c>
      <c r="H143" s="145"/>
      <c r="I143" s="155" t="s">
        <v>119</v>
      </c>
      <c r="J143" s="156">
        <v>16</v>
      </c>
      <c r="K143" s="205" t="s">
        <v>202</v>
      </c>
      <c r="M143" s="117"/>
      <c r="N143" s="63"/>
      <c r="P143" s="63"/>
    </row>
    <row r="144" spans="1:16" ht="15.75" customHeight="1">
      <c r="A144" s="226">
        <v>9</v>
      </c>
      <c r="B144" s="227">
        <v>266</v>
      </c>
      <c r="C144" s="201" t="s">
        <v>391</v>
      </c>
      <c r="D144" s="202" t="s">
        <v>200</v>
      </c>
      <c r="E144" s="159" t="s">
        <v>97</v>
      </c>
      <c r="F144" s="159" t="s">
        <v>103</v>
      </c>
      <c r="G144" s="145">
        <v>51</v>
      </c>
      <c r="H144" s="145"/>
      <c r="I144" s="155" t="s">
        <v>119</v>
      </c>
      <c r="J144" s="156" t="s">
        <v>37</v>
      </c>
      <c r="K144" s="205" t="s">
        <v>104</v>
      </c>
      <c r="M144" s="117"/>
      <c r="N144" s="63"/>
      <c r="P144" s="63"/>
    </row>
    <row r="145" spans="1:16" ht="15.75" customHeight="1">
      <c r="A145" s="226">
        <v>10</v>
      </c>
      <c r="B145" s="227">
        <v>61</v>
      </c>
      <c r="C145" s="201" t="s">
        <v>381</v>
      </c>
      <c r="D145" s="202" t="s">
        <v>200</v>
      </c>
      <c r="E145" s="159" t="s">
        <v>59</v>
      </c>
      <c r="F145" s="159" t="s">
        <v>60</v>
      </c>
      <c r="G145" s="145">
        <v>51.4</v>
      </c>
      <c r="H145" s="145"/>
      <c r="I145" s="155" t="s">
        <v>119</v>
      </c>
      <c r="J145" s="156">
        <v>15</v>
      </c>
      <c r="K145" s="205" t="s">
        <v>61</v>
      </c>
      <c r="M145" s="117"/>
      <c r="N145" s="63"/>
      <c r="P145" s="63"/>
    </row>
    <row r="146" spans="1:16" ht="15.75" customHeight="1">
      <c r="A146" s="226">
        <v>11</v>
      </c>
      <c r="B146" s="227">
        <v>429</v>
      </c>
      <c r="C146" s="201" t="s">
        <v>392</v>
      </c>
      <c r="D146" s="202">
        <v>36341</v>
      </c>
      <c r="E146" s="159" t="s">
        <v>83</v>
      </c>
      <c r="F146" s="159" t="s">
        <v>48</v>
      </c>
      <c r="G146" s="145">
        <v>53.2</v>
      </c>
      <c r="H146" s="145"/>
      <c r="I146" s="155" t="s">
        <v>245</v>
      </c>
      <c r="J146" s="156">
        <v>14</v>
      </c>
      <c r="K146" s="205" t="s">
        <v>202</v>
      </c>
      <c r="M146" s="117"/>
      <c r="N146" s="63"/>
      <c r="P146" s="63"/>
    </row>
    <row r="147" spans="1:16" ht="15.75" customHeight="1">
      <c r="A147" s="226">
        <v>12</v>
      </c>
      <c r="B147" s="227">
        <v>412</v>
      </c>
      <c r="C147" s="201" t="s">
        <v>185</v>
      </c>
      <c r="D147" s="202">
        <v>35843</v>
      </c>
      <c r="E147" s="159" t="s">
        <v>135</v>
      </c>
      <c r="F147" s="159" t="s">
        <v>48</v>
      </c>
      <c r="G147" s="145">
        <v>54.6</v>
      </c>
      <c r="H147" s="145"/>
      <c r="I147" s="155" t="s">
        <v>245</v>
      </c>
      <c r="J147" s="156">
        <v>13</v>
      </c>
      <c r="K147" s="205" t="s">
        <v>186</v>
      </c>
      <c r="M147" s="117"/>
      <c r="N147" s="63"/>
      <c r="P147" s="63"/>
    </row>
    <row r="148" spans="1:16" ht="15.75" customHeight="1">
      <c r="A148" s="226">
        <v>13</v>
      </c>
      <c r="B148" s="150">
        <v>20</v>
      </c>
      <c r="C148" s="151" t="s">
        <v>393</v>
      </c>
      <c r="D148" s="152">
        <v>36195</v>
      </c>
      <c r="E148" s="153" t="s">
        <v>97</v>
      </c>
      <c r="F148" s="159" t="s">
        <v>27</v>
      </c>
      <c r="G148" s="154">
        <v>55.1</v>
      </c>
      <c r="H148" s="158"/>
      <c r="I148" s="155" t="s">
        <v>245</v>
      </c>
      <c r="J148" s="156" t="s">
        <v>37</v>
      </c>
      <c r="K148" s="157" t="s">
        <v>378</v>
      </c>
      <c r="M148" s="117"/>
      <c r="N148" s="63"/>
      <c r="P148" s="63"/>
    </row>
    <row r="149" spans="1:16" ht="15.75" customHeight="1">
      <c r="A149" s="226">
        <v>14</v>
      </c>
      <c r="B149" s="227">
        <v>273</v>
      </c>
      <c r="C149" s="201" t="s">
        <v>213</v>
      </c>
      <c r="D149" s="202">
        <v>35874</v>
      </c>
      <c r="E149" s="159" t="s">
        <v>214</v>
      </c>
      <c r="F149" s="159" t="s">
        <v>48</v>
      </c>
      <c r="G149" s="145" t="s">
        <v>394</v>
      </c>
      <c r="H149" s="145"/>
      <c r="I149" s="155" t="s">
        <v>140</v>
      </c>
      <c r="J149" s="156">
        <v>12</v>
      </c>
      <c r="K149" s="205" t="s">
        <v>215</v>
      </c>
      <c r="M149" s="117"/>
      <c r="N149" s="63"/>
      <c r="P149" s="63"/>
    </row>
    <row r="150" spans="1:16" ht="15.75" customHeight="1">
      <c r="A150" s="226"/>
      <c r="B150" s="227">
        <v>266</v>
      </c>
      <c r="C150" s="201" t="s">
        <v>376</v>
      </c>
      <c r="D150" s="202">
        <v>36096</v>
      </c>
      <c r="E150" s="159" t="s">
        <v>214</v>
      </c>
      <c r="F150" s="159" t="s">
        <v>48</v>
      </c>
      <c r="G150" s="117" t="s">
        <v>85</v>
      </c>
      <c r="H150" s="145"/>
      <c r="I150" s="155"/>
      <c r="J150" s="156" t="s">
        <v>155</v>
      </c>
      <c r="K150" s="205" t="s">
        <v>261</v>
      </c>
      <c r="M150" s="117"/>
      <c r="N150" s="63"/>
      <c r="P150" s="63"/>
    </row>
    <row r="151" spans="1:16" ht="15.75" customHeight="1">
      <c r="A151" s="226"/>
      <c r="B151" s="227">
        <v>107</v>
      </c>
      <c r="C151" s="201" t="s">
        <v>395</v>
      </c>
      <c r="D151" s="202">
        <v>35835</v>
      </c>
      <c r="E151" s="159" t="s">
        <v>51</v>
      </c>
      <c r="F151" s="159" t="s">
        <v>52</v>
      </c>
      <c r="G151" s="117" t="s">
        <v>80</v>
      </c>
      <c r="H151" s="145"/>
      <c r="I151" s="155"/>
      <c r="J151" s="156" t="s">
        <v>155</v>
      </c>
      <c r="K151" s="205" t="s">
        <v>396</v>
      </c>
      <c r="M151" s="117"/>
      <c r="N151" s="63"/>
      <c r="P151" s="63"/>
    </row>
    <row r="152" spans="1:16" ht="15.75" customHeight="1">
      <c r="A152" s="226"/>
      <c r="B152" s="227">
        <v>920</v>
      </c>
      <c r="C152" s="201" t="s">
        <v>45</v>
      </c>
      <c r="D152" s="202" t="s">
        <v>46</v>
      </c>
      <c r="E152" s="159" t="s">
        <v>47</v>
      </c>
      <c r="F152" s="159" t="s">
        <v>48</v>
      </c>
      <c r="G152" s="117" t="s">
        <v>80</v>
      </c>
      <c r="H152" s="145"/>
      <c r="I152" s="155"/>
      <c r="J152" s="156" t="s">
        <v>37</v>
      </c>
      <c r="K152" s="205" t="s">
        <v>49</v>
      </c>
      <c r="M152" s="117"/>
      <c r="N152" s="63"/>
      <c r="P152" s="63"/>
    </row>
    <row r="153" spans="1:16" ht="15.75" customHeight="1" thickBot="1">
      <c r="A153" s="226"/>
      <c r="B153" s="227">
        <v>66</v>
      </c>
      <c r="C153" s="201" t="s">
        <v>374</v>
      </c>
      <c r="D153" s="202">
        <v>36070</v>
      </c>
      <c r="E153" s="159" t="s">
        <v>59</v>
      </c>
      <c r="F153" s="159" t="s">
        <v>60</v>
      </c>
      <c r="G153" s="145" t="s">
        <v>94</v>
      </c>
      <c r="H153" s="145"/>
      <c r="I153" s="155"/>
      <c r="J153" s="156" t="s">
        <v>155</v>
      </c>
      <c r="K153" s="205" t="s">
        <v>61</v>
      </c>
      <c r="M153" s="117"/>
      <c r="N153" s="63"/>
      <c r="P153" s="63"/>
    </row>
    <row r="154" spans="1:16" ht="15.75" customHeight="1" thickBot="1">
      <c r="A154" s="387" t="s">
        <v>263</v>
      </c>
      <c r="B154" s="388"/>
      <c r="C154" s="388"/>
      <c r="D154" s="388"/>
      <c r="E154" s="388"/>
      <c r="F154" s="388"/>
      <c r="G154" s="388"/>
      <c r="H154" s="388"/>
      <c r="I154" s="388"/>
      <c r="J154" s="388"/>
      <c r="K154" s="389"/>
      <c r="M154" s="117"/>
      <c r="N154" s="63"/>
      <c r="P154" s="63"/>
    </row>
    <row r="155" spans="1:16" ht="15.75" customHeight="1" thickBot="1">
      <c r="A155" s="390" t="s">
        <v>367</v>
      </c>
      <c r="B155" s="391"/>
      <c r="C155" s="391"/>
      <c r="D155" s="391"/>
      <c r="E155" s="391"/>
      <c r="F155" s="391"/>
      <c r="G155" s="391"/>
      <c r="H155" s="391"/>
      <c r="I155" s="391"/>
      <c r="J155" s="391"/>
      <c r="K155" s="392"/>
      <c r="M155" s="117"/>
      <c r="N155" s="63"/>
      <c r="P155" s="63"/>
    </row>
    <row r="156" spans="1:16" ht="15.75" customHeight="1">
      <c r="A156" s="221">
        <v>1</v>
      </c>
      <c r="B156" s="222">
        <v>78</v>
      </c>
      <c r="C156" s="223" t="s">
        <v>397</v>
      </c>
      <c r="D156" s="224">
        <v>35832</v>
      </c>
      <c r="E156" s="186" t="s">
        <v>78</v>
      </c>
      <c r="F156" s="186" t="s">
        <v>27</v>
      </c>
      <c r="G156" s="217" t="s">
        <v>398</v>
      </c>
      <c r="H156" s="228"/>
      <c r="I156" s="218">
        <v>3</v>
      </c>
      <c r="J156" s="190">
        <v>25</v>
      </c>
      <c r="K156" s="225" t="s">
        <v>399</v>
      </c>
      <c r="M156" s="117"/>
      <c r="N156" s="63"/>
      <c r="P156" s="63"/>
    </row>
    <row r="157" spans="1:16" ht="15.75" customHeight="1">
      <c r="A157" s="226">
        <v>2</v>
      </c>
      <c r="B157" s="227">
        <v>301</v>
      </c>
      <c r="C157" s="201" t="s">
        <v>400</v>
      </c>
      <c r="D157" s="202">
        <v>35991</v>
      </c>
      <c r="E157" s="159" t="s">
        <v>92</v>
      </c>
      <c r="F157" s="159" t="s">
        <v>48</v>
      </c>
      <c r="G157" s="145" t="s">
        <v>401</v>
      </c>
      <c r="H157" s="204"/>
      <c r="I157" s="155" t="s">
        <v>119</v>
      </c>
      <c r="J157" s="156">
        <v>22</v>
      </c>
      <c r="K157" s="205" t="s">
        <v>402</v>
      </c>
      <c r="M157" s="117"/>
      <c r="N157" s="63"/>
      <c r="P157" s="63"/>
    </row>
    <row r="158" spans="1:16" ht="15.75" customHeight="1">
      <c r="A158" s="226">
        <v>3</v>
      </c>
      <c r="B158" s="227">
        <v>14</v>
      </c>
      <c r="C158" s="229" t="s">
        <v>387</v>
      </c>
      <c r="D158" s="202">
        <v>36313</v>
      </c>
      <c r="E158" s="159" t="s">
        <v>26</v>
      </c>
      <c r="F158" s="159" t="s">
        <v>388</v>
      </c>
      <c r="G158" s="145" t="s">
        <v>403</v>
      </c>
      <c r="H158" s="204"/>
      <c r="I158" s="155" t="s">
        <v>119</v>
      </c>
      <c r="J158" s="156">
        <v>19</v>
      </c>
      <c r="K158" s="205" t="s">
        <v>112</v>
      </c>
      <c r="M158" s="117"/>
      <c r="N158" s="63"/>
      <c r="P158" s="63"/>
    </row>
    <row r="159" spans="1:16" ht="15.75" customHeight="1">
      <c r="A159" s="226">
        <v>4</v>
      </c>
      <c r="B159" s="227">
        <v>883</v>
      </c>
      <c r="C159" s="201" t="s">
        <v>223</v>
      </c>
      <c r="D159" s="202">
        <v>36427</v>
      </c>
      <c r="E159" s="159" t="s">
        <v>41</v>
      </c>
      <c r="F159" s="159" t="s">
        <v>42</v>
      </c>
      <c r="G159" s="145" t="s">
        <v>404</v>
      </c>
      <c r="H159" s="204"/>
      <c r="I159" s="155" t="s">
        <v>119</v>
      </c>
      <c r="J159" s="156">
        <v>17</v>
      </c>
      <c r="K159" s="205" t="s">
        <v>99</v>
      </c>
      <c r="M159" s="117"/>
      <c r="N159" s="63"/>
      <c r="P159" s="63"/>
    </row>
    <row r="160" spans="1:16" ht="15.75" customHeight="1">
      <c r="A160" s="226">
        <v>5</v>
      </c>
      <c r="B160" s="227">
        <v>892</v>
      </c>
      <c r="C160" s="201" t="s">
        <v>405</v>
      </c>
      <c r="D160" s="202">
        <v>36332</v>
      </c>
      <c r="E160" s="159" t="s">
        <v>41</v>
      </c>
      <c r="F160" s="159" t="s">
        <v>42</v>
      </c>
      <c r="G160" s="145" t="s">
        <v>406</v>
      </c>
      <c r="H160" s="204"/>
      <c r="I160" s="155" t="s">
        <v>119</v>
      </c>
      <c r="J160" s="156" t="s">
        <v>37</v>
      </c>
      <c r="K160" s="205" t="s">
        <v>44</v>
      </c>
      <c r="M160" s="117"/>
      <c r="N160" s="63"/>
      <c r="P160" s="63"/>
    </row>
    <row r="161" spans="1:16" ht="15.75" customHeight="1">
      <c r="A161" s="226">
        <v>6</v>
      </c>
      <c r="B161" s="230">
        <v>15</v>
      </c>
      <c r="C161" s="201" t="s">
        <v>386</v>
      </c>
      <c r="D161" s="202">
        <v>36093</v>
      </c>
      <c r="E161" s="203" t="s">
        <v>32</v>
      </c>
      <c r="F161" s="203" t="s">
        <v>27</v>
      </c>
      <c r="G161" s="145" t="s">
        <v>407</v>
      </c>
      <c r="H161" s="204"/>
      <c r="I161" s="155" t="s">
        <v>119</v>
      </c>
      <c r="J161" s="156">
        <v>16</v>
      </c>
      <c r="K161" s="205" t="s">
        <v>183</v>
      </c>
      <c r="M161" s="117"/>
      <c r="N161" s="63"/>
      <c r="P161" s="63"/>
    </row>
    <row r="162" spans="1:16" ht="15.75" customHeight="1">
      <c r="A162" s="226">
        <v>7</v>
      </c>
      <c r="B162" s="227">
        <v>445</v>
      </c>
      <c r="C162" s="201" t="s">
        <v>390</v>
      </c>
      <c r="D162" s="202">
        <v>36400</v>
      </c>
      <c r="E162" s="159" t="s">
        <v>83</v>
      </c>
      <c r="F162" s="159" t="s">
        <v>48</v>
      </c>
      <c r="G162" s="145" t="s">
        <v>408</v>
      </c>
      <c r="H162" s="204"/>
      <c r="I162" s="155" t="s">
        <v>119</v>
      </c>
      <c r="J162" s="156">
        <v>15</v>
      </c>
      <c r="K162" s="205" t="s">
        <v>202</v>
      </c>
      <c r="M162" s="117"/>
      <c r="N162" s="63"/>
      <c r="P162" s="63"/>
    </row>
    <row r="163" spans="1:16" ht="15.75" customHeight="1">
      <c r="A163" s="226">
        <v>8</v>
      </c>
      <c r="B163" s="227">
        <v>231</v>
      </c>
      <c r="C163" s="201" t="s">
        <v>389</v>
      </c>
      <c r="D163" s="202">
        <v>36369</v>
      </c>
      <c r="E163" s="159" t="s">
        <v>109</v>
      </c>
      <c r="F163" s="159" t="s">
        <v>48</v>
      </c>
      <c r="G163" s="145" t="s">
        <v>409</v>
      </c>
      <c r="H163" s="204"/>
      <c r="I163" s="155" t="s">
        <v>245</v>
      </c>
      <c r="J163" s="156">
        <v>14</v>
      </c>
      <c r="K163" s="205" t="s">
        <v>110</v>
      </c>
      <c r="M163" s="117"/>
      <c r="N163" s="63"/>
      <c r="P163" s="63"/>
    </row>
    <row r="164" spans="1:16" ht="15.75" customHeight="1">
      <c r="A164" s="226">
        <v>9</v>
      </c>
      <c r="B164" s="150">
        <v>20</v>
      </c>
      <c r="C164" s="151" t="s">
        <v>393</v>
      </c>
      <c r="D164" s="152">
        <v>36195</v>
      </c>
      <c r="E164" s="153" t="s">
        <v>97</v>
      </c>
      <c r="F164" s="159" t="s">
        <v>27</v>
      </c>
      <c r="G164" s="154" t="s">
        <v>410</v>
      </c>
      <c r="H164" s="158"/>
      <c r="I164" s="155" t="s">
        <v>245</v>
      </c>
      <c r="J164" s="156" t="s">
        <v>37</v>
      </c>
      <c r="K164" s="157" t="s">
        <v>378</v>
      </c>
      <c r="M164" s="117"/>
      <c r="N164" s="63"/>
      <c r="P164" s="63"/>
    </row>
    <row r="165" spans="1:16" ht="15.75" customHeight="1">
      <c r="A165" s="226">
        <v>10</v>
      </c>
      <c r="B165" s="227">
        <v>213</v>
      </c>
      <c r="C165" s="229" t="s">
        <v>411</v>
      </c>
      <c r="D165" s="202">
        <v>35821</v>
      </c>
      <c r="E165" s="159" t="s">
        <v>106</v>
      </c>
      <c r="F165" s="159" t="s">
        <v>48</v>
      </c>
      <c r="G165" s="145" t="s">
        <v>412</v>
      </c>
      <c r="H165" s="204"/>
      <c r="I165" s="155" t="s">
        <v>245</v>
      </c>
      <c r="J165" s="156">
        <v>13</v>
      </c>
      <c r="K165" s="205" t="s">
        <v>413</v>
      </c>
      <c r="M165" s="117"/>
      <c r="N165" s="63"/>
      <c r="P165" s="63"/>
    </row>
    <row r="166" spans="1:16" ht="15.75" customHeight="1">
      <c r="A166" s="226">
        <v>11</v>
      </c>
      <c r="B166" s="227">
        <v>429</v>
      </c>
      <c r="C166" s="201" t="s">
        <v>392</v>
      </c>
      <c r="D166" s="202">
        <v>36341</v>
      </c>
      <c r="E166" s="159" t="s">
        <v>83</v>
      </c>
      <c r="F166" s="159" t="s">
        <v>48</v>
      </c>
      <c r="G166" s="145" t="s">
        <v>414</v>
      </c>
      <c r="H166" s="204"/>
      <c r="I166" s="155" t="s">
        <v>245</v>
      </c>
      <c r="J166" s="156">
        <v>12</v>
      </c>
      <c r="K166" s="205" t="s">
        <v>202</v>
      </c>
      <c r="M166" s="117"/>
      <c r="N166" s="63"/>
      <c r="P166" s="63"/>
    </row>
    <row r="167" spans="1:16" ht="15.75" customHeight="1">
      <c r="A167" s="226">
        <v>12</v>
      </c>
      <c r="B167" s="227">
        <v>267</v>
      </c>
      <c r="C167" s="201" t="s">
        <v>415</v>
      </c>
      <c r="D167" s="202">
        <v>36262</v>
      </c>
      <c r="E167" s="159" t="s">
        <v>214</v>
      </c>
      <c r="F167" s="159" t="s">
        <v>48</v>
      </c>
      <c r="G167" s="145" t="s">
        <v>416</v>
      </c>
      <c r="H167" s="204"/>
      <c r="I167" s="155" t="s">
        <v>245</v>
      </c>
      <c r="J167" s="156">
        <v>11</v>
      </c>
      <c r="K167" s="205" t="s">
        <v>417</v>
      </c>
      <c r="M167" s="117"/>
      <c r="N167" s="63"/>
      <c r="P167" s="63"/>
    </row>
    <row r="168" spans="1:16" ht="15.75" customHeight="1" thickBot="1">
      <c r="A168" s="226"/>
      <c r="B168" s="230">
        <v>107</v>
      </c>
      <c r="C168" s="201" t="s">
        <v>395</v>
      </c>
      <c r="D168" s="202">
        <v>35835</v>
      </c>
      <c r="E168" s="203" t="s">
        <v>51</v>
      </c>
      <c r="F168" s="203" t="s">
        <v>52</v>
      </c>
      <c r="G168" s="117" t="s">
        <v>85</v>
      </c>
      <c r="H168" s="204"/>
      <c r="I168" s="155"/>
      <c r="J168" s="156" t="s">
        <v>155</v>
      </c>
      <c r="K168" s="205" t="s">
        <v>396</v>
      </c>
      <c r="M168" s="117"/>
      <c r="N168" s="63"/>
      <c r="P168" s="63"/>
    </row>
    <row r="169" spans="1:14" ht="15.75" customHeight="1" thickBot="1">
      <c r="A169" s="387" t="s">
        <v>294</v>
      </c>
      <c r="B169" s="388"/>
      <c r="C169" s="388"/>
      <c r="D169" s="388"/>
      <c r="E169" s="388"/>
      <c r="F169" s="388"/>
      <c r="G169" s="388"/>
      <c r="H169" s="388"/>
      <c r="I169" s="388"/>
      <c r="J169" s="388"/>
      <c r="K169" s="389"/>
      <c r="M169" s="117" t="s">
        <v>85</v>
      </c>
      <c r="N169" s="63" t="s">
        <v>86</v>
      </c>
    </row>
    <row r="170" spans="1:14" ht="15.75" customHeight="1" thickBot="1">
      <c r="A170" s="390" t="s">
        <v>367</v>
      </c>
      <c r="B170" s="391"/>
      <c r="C170" s="391"/>
      <c r="D170" s="391"/>
      <c r="E170" s="391"/>
      <c r="F170" s="391"/>
      <c r="G170" s="391"/>
      <c r="H170" s="391"/>
      <c r="I170" s="391"/>
      <c r="J170" s="391"/>
      <c r="K170" s="392"/>
      <c r="M170" s="117" t="s">
        <v>89</v>
      </c>
      <c r="N170" s="63" t="s">
        <v>90</v>
      </c>
    </row>
    <row r="171" spans="1:14" ht="15.75" customHeight="1">
      <c r="A171" s="181">
        <v>1</v>
      </c>
      <c r="B171" s="231">
        <v>105</v>
      </c>
      <c r="C171" s="183" t="s">
        <v>50</v>
      </c>
      <c r="D171" s="184">
        <v>35998</v>
      </c>
      <c r="E171" s="185" t="s">
        <v>51</v>
      </c>
      <c r="F171" s="185" t="s">
        <v>52</v>
      </c>
      <c r="G171" s="217" t="s">
        <v>418</v>
      </c>
      <c r="H171" s="217"/>
      <c r="I171" s="218">
        <v>2</v>
      </c>
      <c r="J171" s="190">
        <v>25</v>
      </c>
      <c r="K171" s="191" t="s">
        <v>54</v>
      </c>
      <c r="M171" s="117" t="s">
        <v>94</v>
      </c>
      <c r="N171" s="63" t="s">
        <v>95</v>
      </c>
    </row>
    <row r="172" spans="1:11" ht="15.75" customHeight="1">
      <c r="A172" s="226">
        <v>2</v>
      </c>
      <c r="B172" s="150">
        <v>877</v>
      </c>
      <c r="C172" s="151" t="s">
        <v>419</v>
      </c>
      <c r="D172" s="152">
        <v>36003</v>
      </c>
      <c r="E172" s="153" t="s">
        <v>41</v>
      </c>
      <c r="F172" s="232" t="s">
        <v>42</v>
      </c>
      <c r="G172" s="145" t="s">
        <v>420</v>
      </c>
      <c r="H172" s="145"/>
      <c r="I172" s="155">
        <v>3</v>
      </c>
      <c r="J172" s="156">
        <v>22</v>
      </c>
      <c r="K172" s="157" t="s">
        <v>44</v>
      </c>
    </row>
    <row r="173" spans="1:11" ht="15.75" customHeight="1">
      <c r="A173" s="226">
        <v>3</v>
      </c>
      <c r="B173" s="150">
        <v>233</v>
      </c>
      <c r="C173" s="151" t="s">
        <v>421</v>
      </c>
      <c r="D173" s="152">
        <v>36316</v>
      </c>
      <c r="E173" s="153" t="s">
        <v>109</v>
      </c>
      <c r="F173" s="153" t="s">
        <v>48</v>
      </c>
      <c r="G173" s="145" t="s">
        <v>422</v>
      </c>
      <c r="H173" s="145"/>
      <c r="I173" s="155">
        <v>3</v>
      </c>
      <c r="J173" s="156">
        <v>19</v>
      </c>
      <c r="K173" s="157" t="s">
        <v>110</v>
      </c>
    </row>
    <row r="174" spans="1:11" ht="15.75" customHeight="1">
      <c r="A174" s="226">
        <v>4</v>
      </c>
      <c r="B174" s="150">
        <v>883</v>
      </c>
      <c r="C174" s="151" t="s">
        <v>223</v>
      </c>
      <c r="D174" s="152">
        <v>36427</v>
      </c>
      <c r="E174" s="153" t="s">
        <v>41</v>
      </c>
      <c r="F174" s="232" t="s">
        <v>42</v>
      </c>
      <c r="G174" s="145" t="s">
        <v>423</v>
      </c>
      <c r="H174" s="145"/>
      <c r="I174" s="155">
        <v>3</v>
      </c>
      <c r="J174" s="156" t="s">
        <v>37</v>
      </c>
      <c r="K174" s="157" t="s">
        <v>99</v>
      </c>
    </row>
    <row r="175" spans="1:11" ht="15.75" customHeight="1">
      <c r="A175" s="226">
        <v>5</v>
      </c>
      <c r="B175" s="150">
        <v>892</v>
      </c>
      <c r="C175" s="151" t="s">
        <v>405</v>
      </c>
      <c r="D175" s="152">
        <v>36332</v>
      </c>
      <c r="E175" s="153" t="s">
        <v>41</v>
      </c>
      <c r="F175" s="232" t="s">
        <v>42</v>
      </c>
      <c r="G175" s="145" t="s">
        <v>424</v>
      </c>
      <c r="H175" s="145"/>
      <c r="I175" s="155">
        <v>3</v>
      </c>
      <c r="J175" s="156" t="s">
        <v>37</v>
      </c>
      <c r="K175" s="157" t="s">
        <v>44</v>
      </c>
    </row>
    <row r="176" spans="1:11" ht="15.75" customHeight="1">
      <c r="A176" s="226">
        <v>6</v>
      </c>
      <c r="B176" s="150">
        <v>301</v>
      </c>
      <c r="C176" s="151" t="s">
        <v>400</v>
      </c>
      <c r="D176" s="152">
        <v>35991</v>
      </c>
      <c r="E176" s="153" t="s">
        <v>92</v>
      </c>
      <c r="F176" s="153" t="s">
        <v>48</v>
      </c>
      <c r="G176" s="145" t="s">
        <v>425</v>
      </c>
      <c r="H176" s="145"/>
      <c r="I176" s="155">
        <v>3</v>
      </c>
      <c r="J176" s="156">
        <v>17</v>
      </c>
      <c r="K176" s="157" t="s">
        <v>402</v>
      </c>
    </row>
    <row r="177" spans="1:11" ht="15.75" customHeight="1">
      <c r="A177" s="226">
        <v>7</v>
      </c>
      <c r="B177" s="150">
        <v>419</v>
      </c>
      <c r="C177" s="151" t="s">
        <v>426</v>
      </c>
      <c r="D177" s="152">
        <v>36096</v>
      </c>
      <c r="E177" s="153" t="s">
        <v>135</v>
      </c>
      <c r="F177" s="153" t="s">
        <v>48</v>
      </c>
      <c r="G177" s="145" t="s">
        <v>427</v>
      </c>
      <c r="H177" s="145"/>
      <c r="I177" s="155">
        <v>3</v>
      </c>
      <c r="J177" s="156">
        <v>16</v>
      </c>
      <c r="K177" s="157" t="s">
        <v>428</v>
      </c>
    </row>
    <row r="178" spans="1:11" ht="15.75" customHeight="1">
      <c r="A178" s="226">
        <v>8</v>
      </c>
      <c r="B178" s="233">
        <v>78</v>
      </c>
      <c r="C178" s="151" t="s">
        <v>397</v>
      </c>
      <c r="D178" s="152">
        <v>35832</v>
      </c>
      <c r="E178" s="153" t="s">
        <v>78</v>
      </c>
      <c r="F178" s="159" t="s">
        <v>27</v>
      </c>
      <c r="G178" s="154" t="s">
        <v>429</v>
      </c>
      <c r="H178" s="158"/>
      <c r="I178" s="155">
        <v>3</v>
      </c>
      <c r="J178" s="156">
        <v>15</v>
      </c>
      <c r="K178" s="157" t="s">
        <v>399</v>
      </c>
    </row>
    <row r="179" spans="1:11" ht="15.75" customHeight="1">
      <c r="A179" s="226">
        <v>9</v>
      </c>
      <c r="B179" s="150">
        <v>103</v>
      </c>
      <c r="C179" s="151" t="s">
        <v>430</v>
      </c>
      <c r="D179" s="152">
        <v>35973</v>
      </c>
      <c r="E179" s="153" t="s">
        <v>51</v>
      </c>
      <c r="F179" s="153" t="s">
        <v>75</v>
      </c>
      <c r="G179" s="145" t="s">
        <v>431</v>
      </c>
      <c r="H179" s="145"/>
      <c r="I179" s="155">
        <v>3</v>
      </c>
      <c r="J179" s="156">
        <v>14</v>
      </c>
      <c r="K179" s="157" t="s">
        <v>432</v>
      </c>
    </row>
    <row r="180" spans="1:11" ht="15.75" customHeight="1">
      <c r="A180" s="226">
        <v>10</v>
      </c>
      <c r="B180" s="150">
        <v>80</v>
      </c>
      <c r="C180" s="151" t="s">
        <v>433</v>
      </c>
      <c r="D180" s="152">
        <v>35985</v>
      </c>
      <c r="E180" s="153" t="s">
        <v>78</v>
      </c>
      <c r="F180" s="153" t="s">
        <v>27</v>
      </c>
      <c r="G180" s="145" t="s">
        <v>434</v>
      </c>
      <c r="H180" s="145"/>
      <c r="I180" s="155" t="s">
        <v>119</v>
      </c>
      <c r="J180" s="156">
        <v>13</v>
      </c>
      <c r="K180" s="157" t="s">
        <v>369</v>
      </c>
    </row>
    <row r="181" spans="1:11" ht="15.75" customHeight="1">
      <c r="A181" s="226">
        <v>11</v>
      </c>
      <c r="B181" s="150">
        <v>351</v>
      </c>
      <c r="C181" s="151" t="s">
        <v>370</v>
      </c>
      <c r="D181" s="152">
        <v>35900</v>
      </c>
      <c r="E181" s="153" t="s">
        <v>69</v>
      </c>
      <c r="F181" s="153" t="s">
        <v>70</v>
      </c>
      <c r="G181" s="145" t="s">
        <v>435</v>
      </c>
      <c r="H181" s="145"/>
      <c r="I181" s="155" t="s">
        <v>119</v>
      </c>
      <c r="J181" s="156">
        <v>12</v>
      </c>
      <c r="K181" s="157" t="s">
        <v>371</v>
      </c>
    </row>
    <row r="182" spans="1:11" ht="15.75" customHeight="1">
      <c r="A182" s="226">
        <v>12</v>
      </c>
      <c r="B182" s="150">
        <v>213</v>
      </c>
      <c r="C182" s="151" t="s">
        <v>411</v>
      </c>
      <c r="D182" s="152">
        <v>35821</v>
      </c>
      <c r="E182" s="153" t="s">
        <v>106</v>
      </c>
      <c r="F182" s="153" t="s">
        <v>48</v>
      </c>
      <c r="G182" s="145" t="s">
        <v>436</v>
      </c>
      <c r="H182" s="145"/>
      <c r="I182" s="155" t="s">
        <v>119</v>
      </c>
      <c r="J182" s="156">
        <v>11</v>
      </c>
      <c r="K182" s="157" t="s">
        <v>413</v>
      </c>
    </row>
    <row r="183" spans="1:11" ht="15.75" customHeight="1">
      <c r="A183" s="226">
        <v>13</v>
      </c>
      <c r="B183" s="150">
        <v>270</v>
      </c>
      <c r="C183" s="151" t="s">
        <v>437</v>
      </c>
      <c r="D183" s="152">
        <v>36050</v>
      </c>
      <c r="E183" s="153" t="s">
        <v>214</v>
      </c>
      <c r="F183" s="153" t="s">
        <v>48</v>
      </c>
      <c r="G183" s="145" t="s">
        <v>438</v>
      </c>
      <c r="H183" s="145"/>
      <c r="I183" s="155" t="s">
        <v>119</v>
      </c>
      <c r="J183" s="156">
        <v>10</v>
      </c>
      <c r="K183" s="157" t="s">
        <v>439</v>
      </c>
    </row>
    <row r="184" spans="1:11" ht="15.75" customHeight="1" thickBot="1">
      <c r="A184" s="226">
        <v>14</v>
      </c>
      <c r="B184" s="150">
        <v>267</v>
      </c>
      <c r="C184" s="151" t="s">
        <v>415</v>
      </c>
      <c r="D184" s="152">
        <v>36262</v>
      </c>
      <c r="E184" s="153" t="s">
        <v>214</v>
      </c>
      <c r="F184" s="153" t="s">
        <v>48</v>
      </c>
      <c r="G184" s="145" t="s">
        <v>440</v>
      </c>
      <c r="H184" s="145"/>
      <c r="I184" s="155" t="s">
        <v>119</v>
      </c>
      <c r="J184" s="156">
        <v>9</v>
      </c>
      <c r="K184" s="157" t="s">
        <v>417</v>
      </c>
    </row>
    <row r="185" spans="1:14" ht="15.75" customHeight="1" thickBot="1">
      <c r="A185" s="387" t="s">
        <v>323</v>
      </c>
      <c r="B185" s="388"/>
      <c r="C185" s="388"/>
      <c r="D185" s="388"/>
      <c r="E185" s="388"/>
      <c r="F185" s="388"/>
      <c r="G185" s="388"/>
      <c r="H185" s="388"/>
      <c r="I185" s="388"/>
      <c r="J185" s="388"/>
      <c r="K185" s="389"/>
      <c r="M185" s="117" t="s">
        <v>85</v>
      </c>
      <c r="N185" s="63" t="s">
        <v>86</v>
      </c>
    </row>
    <row r="186" spans="1:14" ht="15.75" customHeight="1" thickBot="1">
      <c r="A186" s="390" t="s">
        <v>441</v>
      </c>
      <c r="B186" s="391"/>
      <c r="C186" s="391"/>
      <c r="D186" s="391"/>
      <c r="E186" s="391"/>
      <c r="F186" s="391"/>
      <c r="G186" s="391"/>
      <c r="H186" s="391"/>
      <c r="I186" s="391"/>
      <c r="J186" s="391"/>
      <c r="K186" s="392"/>
      <c r="M186" s="117" t="s">
        <v>89</v>
      </c>
      <c r="N186" s="63" t="s">
        <v>90</v>
      </c>
    </row>
    <row r="187" spans="1:14" ht="15.75" customHeight="1">
      <c r="A187" s="221">
        <v>1</v>
      </c>
      <c r="B187" s="234">
        <v>103</v>
      </c>
      <c r="C187" s="183" t="s">
        <v>430</v>
      </c>
      <c r="D187" s="184">
        <v>35973</v>
      </c>
      <c r="E187" s="185" t="s">
        <v>51</v>
      </c>
      <c r="F187" s="186" t="s">
        <v>75</v>
      </c>
      <c r="G187" s="187" t="s">
        <v>442</v>
      </c>
      <c r="H187" s="188"/>
      <c r="I187" s="218"/>
      <c r="J187" s="190">
        <v>25</v>
      </c>
      <c r="K187" s="191" t="s">
        <v>432</v>
      </c>
      <c r="M187" s="117" t="s">
        <v>94</v>
      </c>
      <c r="N187" s="63" t="s">
        <v>95</v>
      </c>
    </row>
    <row r="188" spans="1:11" ht="15.75" customHeight="1">
      <c r="A188" s="219">
        <v>2</v>
      </c>
      <c r="B188" s="233">
        <v>877</v>
      </c>
      <c r="C188" s="151" t="s">
        <v>419</v>
      </c>
      <c r="D188" s="152">
        <v>36003</v>
      </c>
      <c r="E188" s="153" t="s">
        <v>41</v>
      </c>
      <c r="F188" s="159" t="s">
        <v>42</v>
      </c>
      <c r="G188" s="154" t="s">
        <v>443</v>
      </c>
      <c r="H188" s="158"/>
      <c r="I188" s="155"/>
      <c r="J188" s="156">
        <v>22</v>
      </c>
      <c r="K188" s="157" t="s">
        <v>44</v>
      </c>
    </row>
    <row r="189" spans="1:11" ht="15.75" customHeight="1">
      <c r="A189" s="219">
        <v>3</v>
      </c>
      <c r="B189" s="233">
        <v>270</v>
      </c>
      <c r="C189" s="151" t="s">
        <v>437</v>
      </c>
      <c r="D189" s="152">
        <v>36050</v>
      </c>
      <c r="E189" s="153" t="s">
        <v>214</v>
      </c>
      <c r="F189" s="159" t="s">
        <v>48</v>
      </c>
      <c r="G189" s="154" t="s">
        <v>444</v>
      </c>
      <c r="H189" s="158"/>
      <c r="I189" s="155"/>
      <c r="J189" s="156">
        <v>19</v>
      </c>
      <c r="K189" s="157" t="s">
        <v>439</v>
      </c>
    </row>
    <row r="190" spans="1:11" ht="15.75" customHeight="1">
      <c r="A190" s="219">
        <v>4</v>
      </c>
      <c r="B190" s="233">
        <v>419</v>
      </c>
      <c r="C190" s="151" t="s">
        <v>426</v>
      </c>
      <c r="D190" s="152">
        <v>36096</v>
      </c>
      <c r="E190" s="153" t="s">
        <v>135</v>
      </c>
      <c r="F190" s="159" t="s">
        <v>48</v>
      </c>
      <c r="G190" s="154" t="s">
        <v>445</v>
      </c>
      <c r="H190" s="158"/>
      <c r="I190" s="155"/>
      <c r="J190" s="156">
        <v>17</v>
      </c>
      <c r="K190" s="157" t="s">
        <v>428</v>
      </c>
    </row>
    <row r="191" spans="1:11" ht="15.75" customHeight="1">
      <c r="A191" s="219">
        <v>5</v>
      </c>
      <c r="B191" s="233">
        <v>233</v>
      </c>
      <c r="C191" s="151" t="s">
        <v>421</v>
      </c>
      <c r="D191" s="152">
        <v>36316</v>
      </c>
      <c r="E191" s="153" t="s">
        <v>109</v>
      </c>
      <c r="F191" s="159" t="s">
        <v>48</v>
      </c>
      <c r="G191" s="154" t="s">
        <v>446</v>
      </c>
      <c r="H191" s="158"/>
      <c r="I191" s="155"/>
      <c r="J191" s="156">
        <v>16</v>
      </c>
      <c r="K191" s="157" t="s">
        <v>110</v>
      </c>
    </row>
    <row r="192" spans="1:11" ht="15.75" customHeight="1" thickBot="1">
      <c r="A192" s="219">
        <v>6</v>
      </c>
      <c r="B192" s="233">
        <v>80</v>
      </c>
      <c r="C192" s="151" t="s">
        <v>433</v>
      </c>
      <c r="D192" s="152">
        <v>35985</v>
      </c>
      <c r="E192" s="153" t="s">
        <v>78</v>
      </c>
      <c r="F192" s="159" t="s">
        <v>27</v>
      </c>
      <c r="G192" s="154" t="s">
        <v>447</v>
      </c>
      <c r="H192" s="158"/>
      <c r="I192" s="155"/>
      <c r="J192" s="156">
        <v>15</v>
      </c>
      <c r="K192" s="157" t="s">
        <v>369</v>
      </c>
    </row>
    <row r="193" spans="1:11" ht="15.75" customHeight="1">
      <c r="A193" s="399" t="s">
        <v>448</v>
      </c>
      <c r="B193" s="400"/>
      <c r="C193" s="400"/>
      <c r="D193" s="400"/>
      <c r="E193" s="400"/>
      <c r="F193" s="400"/>
      <c r="G193" s="400"/>
      <c r="H193" s="400"/>
      <c r="I193" s="400"/>
      <c r="J193" s="400"/>
      <c r="K193" s="401"/>
    </row>
    <row r="194" spans="1:11" ht="15.75" customHeight="1">
      <c r="A194" s="402" t="s">
        <v>441</v>
      </c>
      <c r="B194" s="403"/>
      <c r="C194" s="403"/>
      <c r="D194" s="403"/>
      <c r="E194" s="403"/>
      <c r="F194" s="403"/>
      <c r="G194" s="403"/>
      <c r="H194" s="403"/>
      <c r="I194" s="403"/>
      <c r="J194" s="403"/>
      <c r="K194" s="404"/>
    </row>
    <row r="195" spans="1:11" ht="15.75" customHeight="1">
      <c r="A195" s="235">
        <v>1</v>
      </c>
      <c r="B195" s="236">
        <v>862</v>
      </c>
      <c r="C195" s="172" t="s">
        <v>192</v>
      </c>
      <c r="D195" s="173">
        <v>35864</v>
      </c>
      <c r="E195" s="174" t="s">
        <v>41</v>
      </c>
      <c r="F195" s="237" t="s">
        <v>42</v>
      </c>
      <c r="G195" s="176">
        <v>9.6</v>
      </c>
      <c r="H195" s="177"/>
      <c r="I195" s="199">
        <v>2</v>
      </c>
      <c r="J195" s="179">
        <v>25</v>
      </c>
      <c r="K195" s="238" t="s">
        <v>193</v>
      </c>
    </row>
    <row r="196" spans="1:11" ht="15.75" customHeight="1">
      <c r="A196" s="235">
        <v>2</v>
      </c>
      <c r="B196" s="236">
        <v>108</v>
      </c>
      <c r="C196" s="172" t="s">
        <v>372</v>
      </c>
      <c r="D196" s="173">
        <v>36105</v>
      </c>
      <c r="E196" s="174" t="s">
        <v>51</v>
      </c>
      <c r="F196" s="175" t="s">
        <v>52</v>
      </c>
      <c r="G196" s="176">
        <v>11.4</v>
      </c>
      <c r="H196" s="177"/>
      <c r="I196" s="199" t="s">
        <v>119</v>
      </c>
      <c r="J196" s="179">
        <v>22</v>
      </c>
      <c r="K196" s="238" t="s">
        <v>373</v>
      </c>
    </row>
    <row r="197" spans="1:11" ht="15.75" customHeight="1">
      <c r="A197" s="235">
        <v>3</v>
      </c>
      <c r="B197" s="236">
        <v>302</v>
      </c>
      <c r="C197" s="172" t="s">
        <v>375</v>
      </c>
      <c r="D197" s="173">
        <v>36384</v>
      </c>
      <c r="E197" s="174" t="s">
        <v>92</v>
      </c>
      <c r="F197" s="175" t="s">
        <v>48</v>
      </c>
      <c r="G197" s="176">
        <v>11.5</v>
      </c>
      <c r="H197" s="177"/>
      <c r="I197" s="199" t="s">
        <v>245</v>
      </c>
      <c r="J197" s="179">
        <v>19</v>
      </c>
      <c r="K197" s="238" t="s">
        <v>188</v>
      </c>
    </row>
    <row r="198" spans="1:11" ht="15.75" customHeight="1">
      <c r="A198" s="235">
        <v>3</v>
      </c>
      <c r="B198" s="236">
        <v>357</v>
      </c>
      <c r="C198" s="172" t="s">
        <v>449</v>
      </c>
      <c r="D198" s="173">
        <v>35969</v>
      </c>
      <c r="E198" s="174" t="s">
        <v>69</v>
      </c>
      <c r="F198" s="175" t="s">
        <v>70</v>
      </c>
      <c r="G198" s="176">
        <v>11.5</v>
      </c>
      <c r="H198" s="177"/>
      <c r="I198" s="199" t="s">
        <v>245</v>
      </c>
      <c r="J198" s="179">
        <v>19</v>
      </c>
      <c r="K198" s="238" t="s">
        <v>339</v>
      </c>
    </row>
    <row r="199" spans="1:11" ht="15.75" customHeight="1">
      <c r="A199" s="235">
        <v>5</v>
      </c>
      <c r="B199" s="236">
        <v>373</v>
      </c>
      <c r="C199" s="172" t="s">
        <v>450</v>
      </c>
      <c r="D199" s="173">
        <v>35854</v>
      </c>
      <c r="E199" s="174" t="s">
        <v>69</v>
      </c>
      <c r="F199" s="175" t="s">
        <v>70</v>
      </c>
      <c r="G199" s="176">
        <v>11.6</v>
      </c>
      <c r="H199" s="177"/>
      <c r="I199" s="199" t="s">
        <v>245</v>
      </c>
      <c r="J199" s="179">
        <v>16</v>
      </c>
      <c r="K199" s="238" t="s">
        <v>451</v>
      </c>
    </row>
    <row r="200" spans="1:11" ht="15.75" customHeight="1">
      <c r="A200" s="235">
        <v>6</v>
      </c>
      <c r="B200" s="236">
        <v>289</v>
      </c>
      <c r="C200" s="172" t="s">
        <v>55</v>
      </c>
      <c r="D200" s="173">
        <v>35942</v>
      </c>
      <c r="E200" s="174" t="s">
        <v>18</v>
      </c>
      <c r="F200" s="175" t="s">
        <v>19</v>
      </c>
      <c r="G200" s="176">
        <v>11.7</v>
      </c>
      <c r="H200" s="177"/>
      <c r="I200" s="199" t="s">
        <v>245</v>
      </c>
      <c r="J200" s="179">
        <v>15</v>
      </c>
      <c r="K200" s="238" t="s">
        <v>23</v>
      </c>
    </row>
    <row r="201" spans="1:11" ht="15.75" customHeight="1" thickBot="1">
      <c r="A201" s="235">
        <v>7</v>
      </c>
      <c r="B201" s="236">
        <v>196</v>
      </c>
      <c r="C201" s="172" t="s">
        <v>452</v>
      </c>
      <c r="D201" s="173">
        <v>36073</v>
      </c>
      <c r="E201" s="174" t="s">
        <v>144</v>
      </c>
      <c r="F201" s="175" t="s">
        <v>306</v>
      </c>
      <c r="G201" s="176">
        <v>13.5</v>
      </c>
      <c r="H201" s="177"/>
      <c r="I201" s="199"/>
      <c r="J201" s="179">
        <v>14</v>
      </c>
      <c r="K201" s="238" t="s">
        <v>453</v>
      </c>
    </row>
    <row r="202" spans="1:11" ht="15.75" customHeight="1">
      <c r="A202" s="399" t="s">
        <v>454</v>
      </c>
      <c r="B202" s="400"/>
      <c r="C202" s="400"/>
      <c r="D202" s="400"/>
      <c r="E202" s="400"/>
      <c r="F202" s="400"/>
      <c r="G202" s="400"/>
      <c r="H202" s="400"/>
      <c r="I202" s="400"/>
      <c r="J202" s="400"/>
      <c r="K202" s="401"/>
    </row>
    <row r="203" spans="1:14" ht="15.75" customHeight="1">
      <c r="A203" s="402" t="s">
        <v>441</v>
      </c>
      <c r="B203" s="403"/>
      <c r="C203" s="403"/>
      <c r="D203" s="403"/>
      <c r="E203" s="403"/>
      <c r="F203" s="403"/>
      <c r="G203" s="403"/>
      <c r="H203" s="403"/>
      <c r="I203" s="403"/>
      <c r="J203" s="403"/>
      <c r="K203" s="404"/>
      <c r="M203" s="117" t="s">
        <v>80</v>
      </c>
      <c r="N203" s="63" t="s">
        <v>81</v>
      </c>
    </row>
    <row r="204" spans="1:14" ht="15.75" customHeight="1">
      <c r="A204" s="235">
        <v>1</v>
      </c>
      <c r="B204" s="236">
        <v>373</v>
      </c>
      <c r="C204" s="172" t="s">
        <v>450</v>
      </c>
      <c r="D204" s="173">
        <v>35854</v>
      </c>
      <c r="E204" s="174" t="s">
        <v>69</v>
      </c>
      <c r="F204" s="175" t="s">
        <v>70</v>
      </c>
      <c r="G204" s="176">
        <v>53.1</v>
      </c>
      <c r="H204" s="177"/>
      <c r="I204" s="199">
        <v>3</v>
      </c>
      <c r="J204" s="179">
        <v>25</v>
      </c>
      <c r="K204" s="180" t="s">
        <v>451</v>
      </c>
      <c r="M204" s="117" t="s">
        <v>85</v>
      </c>
      <c r="N204" s="63" t="s">
        <v>86</v>
      </c>
    </row>
    <row r="205" spans="1:14" ht="15.75" customHeight="1">
      <c r="A205" s="235">
        <v>2</v>
      </c>
      <c r="B205" s="236">
        <v>52</v>
      </c>
      <c r="C205" s="172" t="s">
        <v>219</v>
      </c>
      <c r="D205" s="173">
        <v>36259</v>
      </c>
      <c r="E205" s="174" t="s">
        <v>59</v>
      </c>
      <c r="F205" s="175" t="s">
        <v>60</v>
      </c>
      <c r="G205" s="176">
        <v>55.5</v>
      </c>
      <c r="H205" s="177"/>
      <c r="I205" s="199" t="s">
        <v>119</v>
      </c>
      <c r="J205" s="179">
        <v>22</v>
      </c>
      <c r="K205" s="180" t="s">
        <v>61</v>
      </c>
      <c r="M205" s="117" t="s">
        <v>89</v>
      </c>
      <c r="N205" s="63" t="s">
        <v>90</v>
      </c>
    </row>
    <row r="206" spans="1:14" ht="15.75" customHeight="1">
      <c r="A206" s="235">
        <v>3</v>
      </c>
      <c r="B206" s="236">
        <v>72</v>
      </c>
      <c r="C206" s="172" t="s">
        <v>181</v>
      </c>
      <c r="D206" s="173">
        <v>36025</v>
      </c>
      <c r="E206" s="174" t="s">
        <v>59</v>
      </c>
      <c r="F206" s="175" t="s">
        <v>60</v>
      </c>
      <c r="G206" s="176">
        <v>57.8</v>
      </c>
      <c r="H206" s="177"/>
      <c r="I206" s="199" t="s">
        <v>119</v>
      </c>
      <c r="J206" s="179">
        <v>19</v>
      </c>
      <c r="K206" s="180" t="s">
        <v>61</v>
      </c>
      <c r="M206" s="117" t="s">
        <v>94</v>
      </c>
      <c r="N206" s="63" t="s">
        <v>95</v>
      </c>
    </row>
    <row r="207" spans="1:14" ht="15.75" customHeight="1">
      <c r="A207" s="235">
        <v>4</v>
      </c>
      <c r="B207" s="236">
        <v>357</v>
      </c>
      <c r="C207" s="172" t="s">
        <v>449</v>
      </c>
      <c r="D207" s="173">
        <v>35969</v>
      </c>
      <c r="E207" s="174" t="s">
        <v>69</v>
      </c>
      <c r="F207" s="175" t="s">
        <v>70</v>
      </c>
      <c r="G207" s="176">
        <v>58.3</v>
      </c>
      <c r="H207" s="177"/>
      <c r="I207" s="199" t="s">
        <v>119</v>
      </c>
      <c r="J207" s="179">
        <v>17</v>
      </c>
      <c r="K207" s="180" t="s">
        <v>339</v>
      </c>
      <c r="M207" s="117"/>
      <c r="N207" s="63"/>
    </row>
    <row r="208" spans="1:14" ht="15.75" customHeight="1" thickBot="1">
      <c r="A208" s="235">
        <v>5</v>
      </c>
      <c r="B208" s="236">
        <v>196</v>
      </c>
      <c r="C208" s="172" t="s">
        <v>452</v>
      </c>
      <c r="D208" s="173">
        <v>36073</v>
      </c>
      <c r="E208" s="174" t="s">
        <v>144</v>
      </c>
      <c r="F208" s="175" t="s">
        <v>306</v>
      </c>
      <c r="G208" s="176">
        <v>59.6</v>
      </c>
      <c r="H208" s="177"/>
      <c r="I208" s="199" t="s">
        <v>140</v>
      </c>
      <c r="J208" s="179">
        <v>16</v>
      </c>
      <c r="K208" s="180" t="s">
        <v>453</v>
      </c>
      <c r="M208" s="117"/>
      <c r="N208" s="63"/>
    </row>
    <row r="209" spans="1:11" ht="15.75" customHeight="1" thickBot="1">
      <c r="A209" s="387" t="s">
        <v>344</v>
      </c>
      <c r="B209" s="388"/>
      <c r="C209" s="388"/>
      <c r="D209" s="388"/>
      <c r="E209" s="388"/>
      <c r="F209" s="388"/>
      <c r="G209" s="388"/>
      <c r="H209" s="388"/>
      <c r="I209" s="388"/>
      <c r="J209" s="388"/>
      <c r="K209" s="389"/>
    </row>
    <row r="210" spans="1:14" ht="15.75" customHeight="1" thickBot="1">
      <c r="A210" s="390" t="s">
        <v>367</v>
      </c>
      <c r="B210" s="391"/>
      <c r="C210" s="391"/>
      <c r="D210" s="391"/>
      <c r="E210" s="391"/>
      <c r="F210" s="391"/>
      <c r="G210" s="391"/>
      <c r="H210" s="391"/>
      <c r="I210" s="391"/>
      <c r="J210" s="391"/>
      <c r="K210" s="392"/>
      <c r="M210" s="117"/>
      <c r="N210" s="63"/>
    </row>
    <row r="211" spans="1:14" ht="15.75" customHeight="1">
      <c r="A211" s="235">
        <v>1</v>
      </c>
      <c r="B211" s="236">
        <v>906</v>
      </c>
      <c r="C211" s="172" t="s">
        <v>455</v>
      </c>
      <c r="D211" s="173">
        <v>35947</v>
      </c>
      <c r="E211" s="174" t="s">
        <v>47</v>
      </c>
      <c r="F211" s="175" t="s">
        <v>48</v>
      </c>
      <c r="G211" s="176" t="s">
        <v>456</v>
      </c>
      <c r="H211" s="177"/>
      <c r="I211" s="199">
        <v>3</v>
      </c>
      <c r="J211" s="179">
        <v>25</v>
      </c>
      <c r="K211" s="180" t="s">
        <v>218</v>
      </c>
      <c r="M211" s="117"/>
      <c r="N211" s="63"/>
    </row>
    <row r="212" spans="1:14" ht="15.75" customHeight="1">
      <c r="A212" s="235">
        <v>2</v>
      </c>
      <c r="B212" s="236">
        <v>413</v>
      </c>
      <c r="C212" s="172" t="s">
        <v>457</v>
      </c>
      <c r="D212" s="173">
        <v>36126</v>
      </c>
      <c r="E212" s="174" t="s">
        <v>135</v>
      </c>
      <c r="F212" s="175" t="s">
        <v>48</v>
      </c>
      <c r="G212" s="176" t="s">
        <v>458</v>
      </c>
      <c r="H212" s="177"/>
      <c r="I212" s="199" t="s">
        <v>119</v>
      </c>
      <c r="J212" s="179">
        <v>22</v>
      </c>
      <c r="K212" s="180" t="s">
        <v>428</v>
      </c>
      <c r="M212" s="117"/>
      <c r="N212" s="63"/>
    </row>
    <row r="213" spans="1:14" ht="15.75" customHeight="1">
      <c r="A213" s="235">
        <v>3</v>
      </c>
      <c r="B213" s="236">
        <v>279</v>
      </c>
      <c r="C213" s="172" t="s">
        <v>459</v>
      </c>
      <c r="D213" s="173">
        <v>35807</v>
      </c>
      <c r="E213" s="174" t="s">
        <v>18</v>
      </c>
      <c r="F213" s="175" t="s">
        <v>19</v>
      </c>
      <c r="G213" s="176" t="s">
        <v>460</v>
      </c>
      <c r="H213" s="177"/>
      <c r="I213" s="199" t="s">
        <v>119</v>
      </c>
      <c r="J213" s="179">
        <v>19</v>
      </c>
      <c r="K213" s="180" t="s">
        <v>461</v>
      </c>
      <c r="M213" s="117"/>
      <c r="N213" s="63"/>
    </row>
    <row r="214" spans="1:14" ht="15.75" customHeight="1">
      <c r="A214" s="235">
        <v>4</v>
      </c>
      <c r="B214" s="236">
        <v>285</v>
      </c>
      <c r="C214" s="172" t="s">
        <v>462</v>
      </c>
      <c r="D214" s="173">
        <v>36329</v>
      </c>
      <c r="E214" s="174" t="s">
        <v>18</v>
      </c>
      <c r="F214" s="175" t="s">
        <v>19</v>
      </c>
      <c r="G214" s="176" t="s">
        <v>463</v>
      </c>
      <c r="H214" s="177"/>
      <c r="I214" s="199" t="s">
        <v>119</v>
      </c>
      <c r="J214" s="179">
        <v>17</v>
      </c>
      <c r="K214" s="180" t="s">
        <v>461</v>
      </c>
      <c r="M214" s="117"/>
      <c r="N214" s="63"/>
    </row>
    <row r="215" spans="1:14" ht="15.75" customHeight="1">
      <c r="A215" s="235">
        <v>5</v>
      </c>
      <c r="B215" s="236">
        <v>411</v>
      </c>
      <c r="C215" s="172" t="s">
        <v>464</v>
      </c>
      <c r="D215" s="173">
        <v>36339</v>
      </c>
      <c r="E215" s="174" t="s">
        <v>135</v>
      </c>
      <c r="F215" s="175" t="s">
        <v>48</v>
      </c>
      <c r="G215" s="176" t="s">
        <v>465</v>
      </c>
      <c r="H215" s="177"/>
      <c r="I215" s="199" t="s">
        <v>245</v>
      </c>
      <c r="J215" s="179">
        <v>16</v>
      </c>
      <c r="K215" s="180" t="s">
        <v>428</v>
      </c>
      <c r="M215" s="117"/>
      <c r="N215" s="63"/>
    </row>
    <row r="216" spans="1:14" ht="15.75" customHeight="1">
      <c r="A216" s="235">
        <v>6</v>
      </c>
      <c r="B216" s="236">
        <v>905</v>
      </c>
      <c r="C216" s="172" t="s">
        <v>466</v>
      </c>
      <c r="D216" s="173">
        <v>35900</v>
      </c>
      <c r="E216" s="174" t="s">
        <v>47</v>
      </c>
      <c r="F216" s="175" t="s">
        <v>48</v>
      </c>
      <c r="G216" s="176" t="s">
        <v>467</v>
      </c>
      <c r="H216" s="177"/>
      <c r="I216" s="199" t="s">
        <v>245</v>
      </c>
      <c r="J216" s="179">
        <v>15</v>
      </c>
      <c r="K216" s="180" t="s">
        <v>218</v>
      </c>
      <c r="M216" s="117"/>
      <c r="N216" s="63"/>
    </row>
    <row r="217" spans="1:14" ht="15.75" customHeight="1">
      <c r="A217" s="235">
        <v>7</v>
      </c>
      <c r="B217" s="236">
        <v>258</v>
      </c>
      <c r="C217" s="172" t="s">
        <v>468</v>
      </c>
      <c r="D217" s="173">
        <v>35802</v>
      </c>
      <c r="E217" s="174" t="s">
        <v>214</v>
      </c>
      <c r="F217" s="175" t="s">
        <v>48</v>
      </c>
      <c r="G217" s="176" t="s">
        <v>469</v>
      </c>
      <c r="H217" s="177"/>
      <c r="I217" s="199" t="s">
        <v>245</v>
      </c>
      <c r="J217" s="179">
        <v>14</v>
      </c>
      <c r="K217" s="180" t="s">
        <v>215</v>
      </c>
      <c r="M217" s="117"/>
      <c r="N217" s="63"/>
    </row>
    <row r="218" spans="1:14" ht="15.75" customHeight="1" thickBot="1">
      <c r="A218" s="235">
        <v>8</v>
      </c>
      <c r="B218" s="236">
        <v>163</v>
      </c>
      <c r="C218" s="172" t="s">
        <v>470</v>
      </c>
      <c r="D218" s="173">
        <v>36843</v>
      </c>
      <c r="E218" s="174" t="s">
        <v>122</v>
      </c>
      <c r="F218" s="175" t="s">
        <v>123</v>
      </c>
      <c r="G218" s="176" t="s">
        <v>471</v>
      </c>
      <c r="H218" s="177"/>
      <c r="I218" s="199" t="s">
        <v>245</v>
      </c>
      <c r="J218" s="179">
        <v>13</v>
      </c>
      <c r="K218" s="180" t="s">
        <v>320</v>
      </c>
      <c r="M218" s="117"/>
      <c r="N218" s="63"/>
    </row>
    <row r="219" spans="1:14" ht="15.75" customHeight="1" thickBot="1">
      <c r="A219" s="387" t="s">
        <v>360</v>
      </c>
      <c r="B219" s="388"/>
      <c r="C219" s="388"/>
      <c r="D219" s="388"/>
      <c r="E219" s="388"/>
      <c r="F219" s="388"/>
      <c r="G219" s="388"/>
      <c r="H219" s="388"/>
      <c r="I219" s="388"/>
      <c r="J219" s="388"/>
      <c r="K219" s="389"/>
      <c r="M219" s="117"/>
      <c r="N219" s="63"/>
    </row>
    <row r="220" spans="1:14" ht="15.75" customHeight="1" thickBot="1">
      <c r="A220" s="390" t="s">
        <v>367</v>
      </c>
      <c r="B220" s="391"/>
      <c r="C220" s="391"/>
      <c r="D220" s="391"/>
      <c r="E220" s="391"/>
      <c r="F220" s="391"/>
      <c r="G220" s="391"/>
      <c r="H220" s="391"/>
      <c r="I220" s="391"/>
      <c r="J220" s="391"/>
      <c r="K220" s="392"/>
      <c r="M220" s="117"/>
      <c r="N220" s="63"/>
    </row>
    <row r="221" spans="1:14" ht="15.75" customHeight="1">
      <c r="A221" s="170">
        <v>1</v>
      </c>
      <c r="B221" s="215">
        <v>906</v>
      </c>
      <c r="C221" s="172" t="s">
        <v>455</v>
      </c>
      <c r="D221" s="173">
        <v>35947</v>
      </c>
      <c r="E221" s="174" t="s">
        <v>47</v>
      </c>
      <c r="F221" s="174" t="s">
        <v>48</v>
      </c>
      <c r="G221" s="176" t="s">
        <v>472</v>
      </c>
      <c r="H221" s="197"/>
      <c r="I221" s="199">
        <v>3</v>
      </c>
      <c r="J221" s="179">
        <v>25</v>
      </c>
      <c r="K221" s="180" t="s">
        <v>218</v>
      </c>
      <c r="M221" s="117"/>
      <c r="N221" s="63"/>
    </row>
    <row r="222" spans="1:14" ht="15.75" customHeight="1">
      <c r="A222" s="170">
        <v>2</v>
      </c>
      <c r="B222" s="215">
        <v>413</v>
      </c>
      <c r="C222" s="172" t="s">
        <v>457</v>
      </c>
      <c r="D222" s="173">
        <v>36126</v>
      </c>
      <c r="E222" s="174" t="s">
        <v>135</v>
      </c>
      <c r="F222" s="174" t="s">
        <v>48</v>
      </c>
      <c r="G222" s="176" t="s">
        <v>473</v>
      </c>
      <c r="H222" s="197"/>
      <c r="I222" s="199" t="s">
        <v>119</v>
      </c>
      <c r="J222" s="179">
        <v>22</v>
      </c>
      <c r="K222" s="180" t="s">
        <v>428</v>
      </c>
      <c r="M222" s="117"/>
      <c r="N222" s="63"/>
    </row>
    <row r="223" spans="1:14" ht="15.75" customHeight="1">
      <c r="A223" s="170">
        <v>3</v>
      </c>
      <c r="B223" s="215">
        <v>285</v>
      </c>
      <c r="C223" s="172" t="s">
        <v>462</v>
      </c>
      <c r="D223" s="173">
        <v>36329</v>
      </c>
      <c r="E223" s="174" t="s">
        <v>18</v>
      </c>
      <c r="F223" s="174" t="s">
        <v>19</v>
      </c>
      <c r="G223" s="176" t="s">
        <v>474</v>
      </c>
      <c r="H223" s="197"/>
      <c r="I223" s="199" t="s">
        <v>119</v>
      </c>
      <c r="J223" s="179">
        <v>19</v>
      </c>
      <c r="K223" s="180" t="s">
        <v>461</v>
      </c>
      <c r="M223" s="117"/>
      <c r="N223" s="63"/>
    </row>
    <row r="224" spans="1:14" ht="15.75" customHeight="1">
      <c r="A224" s="170">
        <v>4</v>
      </c>
      <c r="B224" s="215">
        <v>411</v>
      </c>
      <c r="C224" s="172" t="s">
        <v>464</v>
      </c>
      <c r="D224" s="173">
        <v>36339</v>
      </c>
      <c r="E224" s="174" t="s">
        <v>135</v>
      </c>
      <c r="F224" s="174" t="s">
        <v>48</v>
      </c>
      <c r="G224" s="176" t="s">
        <v>475</v>
      </c>
      <c r="H224" s="197"/>
      <c r="I224" s="199" t="s">
        <v>245</v>
      </c>
      <c r="J224" s="179">
        <v>17</v>
      </c>
      <c r="K224" s="180" t="s">
        <v>428</v>
      </c>
      <c r="M224" s="117"/>
      <c r="N224" s="63"/>
    </row>
    <row r="225" spans="1:14" ht="15.75" customHeight="1">
      <c r="A225" s="170">
        <v>5</v>
      </c>
      <c r="B225" s="215">
        <v>279</v>
      </c>
      <c r="C225" s="172" t="s">
        <v>459</v>
      </c>
      <c r="D225" s="173">
        <v>35807</v>
      </c>
      <c r="E225" s="174" t="s">
        <v>18</v>
      </c>
      <c r="F225" s="174" t="s">
        <v>19</v>
      </c>
      <c r="G225" s="176" t="s">
        <v>476</v>
      </c>
      <c r="H225" s="197"/>
      <c r="I225" s="199" t="s">
        <v>245</v>
      </c>
      <c r="J225" s="179">
        <v>16</v>
      </c>
      <c r="K225" s="180" t="s">
        <v>461</v>
      </c>
      <c r="M225" s="117"/>
      <c r="N225" s="63"/>
    </row>
    <row r="226" spans="1:14" ht="15.75" customHeight="1">
      <c r="A226" s="170">
        <v>6</v>
      </c>
      <c r="B226" s="215">
        <v>163</v>
      </c>
      <c r="C226" s="172" t="s">
        <v>470</v>
      </c>
      <c r="D226" s="173">
        <v>36843</v>
      </c>
      <c r="E226" s="174" t="s">
        <v>122</v>
      </c>
      <c r="F226" s="174" t="s">
        <v>123</v>
      </c>
      <c r="G226" s="176" t="s">
        <v>477</v>
      </c>
      <c r="H226" s="197"/>
      <c r="I226" s="199" t="s">
        <v>245</v>
      </c>
      <c r="J226" s="179">
        <v>15</v>
      </c>
      <c r="K226" s="180" t="s">
        <v>320</v>
      </c>
      <c r="M226" s="117"/>
      <c r="N226" s="63"/>
    </row>
    <row r="227" spans="1:14" ht="15.75" customHeight="1">
      <c r="A227" s="170">
        <v>7</v>
      </c>
      <c r="B227" s="215">
        <v>905</v>
      </c>
      <c r="C227" s="172" t="s">
        <v>466</v>
      </c>
      <c r="D227" s="173">
        <v>35900</v>
      </c>
      <c r="E227" s="174" t="s">
        <v>47</v>
      </c>
      <c r="F227" s="174" t="s">
        <v>48</v>
      </c>
      <c r="G227" s="176" t="s">
        <v>478</v>
      </c>
      <c r="H227" s="197"/>
      <c r="I227" s="199" t="s">
        <v>22</v>
      </c>
      <c r="J227" s="179">
        <v>14</v>
      </c>
      <c r="K227" s="180" t="s">
        <v>218</v>
      </c>
      <c r="M227" s="117"/>
      <c r="N227" s="63"/>
    </row>
    <row r="228" spans="1:14" ht="15.75" customHeight="1">
      <c r="A228" s="170">
        <v>8</v>
      </c>
      <c r="B228" s="215">
        <v>258</v>
      </c>
      <c r="C228" s="172" t="s">
        <v>468</v>
      </c>
      <c r="D228" s="173">
        <v>35802</v>
      </c>
      <c r="E228" s="174" t="s">
        <v>214</v>
      </c>
      <c r="F228" s="174" t="s">
        <v>48</v>
      </c>
      <c r="G228" s="176" t="s">
        <v>479</v>
      </c>
      <c r="H228" s="197"/>
      <c r="I228" s="199" t="s">
        <v>22</v>
      </c>
      <c r="J228" s="179">
        <v>13</v>
      </c>
      <c r="K228" s="180" t="s">
        <v>215</v>
      </c>
      <c r="M228" s="117"/>
      <c r="N228" s="63"/>
    </row>
  </sheetData>
  <sheetProtection/>
  <mergeCells count="49">
    <mergeCell ref="A210:K210"/>
    <mergeCell ref="A219:K219"/>
    <mergeCell ref="A220:K220"/>
    <mergeCell ref="A186:K186"/>
    <mergeCell ref="A193:K193"/>
    <mergeCell ref="A194:K194"/>
    <mergeCell ref="A202:K202"/>
    <mergeCell ref="A203:K203"/>
    <mergeCell ref="A209:K209"/>
    <mergeCell ref="A185:K185"/>
    <mergeCell ref="A101:K101"/>
    <mergeCell ref="A108:K108"/>
    <mergeCell ref="A109:K109"/>
    <mergeCell ref="A116:K116"/>
    <mergeCell ref="A117:K117"/>
    <mergeCell ref="A134:K134"/>
    <mergeCell ref="A135:K135"/>
    <mergeCell ref="A154:K154"/>
    <mergeCell ref="A155:K155"/>
    <mergeCell ref="A169:K169"/>
    <mergeCell ref="A170:K170"/>
    <mergeCell ref="A100:K100"/>
    <mergeCell ref="A22:K22"/>
    <mergeCell ref="A40:K40"/>
    <mergeCell ref="A41:K41"/>
    <mergeCell ref="A58:K58"/>
    <mergeCell ref="A59:K59"/>
    <mergeCell ref="A75:K75"/>
    <mergeCell ref="A76:K76"/>
    <mergeCell ref="A85:K85"/>
    <mergeCell ref="A86:K86"/>
    <mergeCell ref="A92:K92"/>
    <mergeCell ref="A93:K93"/>
    <mergeCell ref="A21:K21"/>
    <mergeCell ref="A2:K2"/>
    <mergeCell ref="A3:K3"/>
    <mergeCell ref="A4:A5"/>
    <mergeCell ref="B4:B5"/>
    <mergeCell ref="C4:C5"/>
    <mergeCell ref="J4:J5"/>
    <mergeCell ref="K4:K5"/>
    <mergeCell ref="A6:K6"/>
    <mergeCell ref="A7:K7"/>
    <mergeCell ref="D4:D5"/>
    <mergeCell ref="E4:E5"/>
    <mergeCell ref="F4:F5"/>
    <mergeCell ref="G4:G5"/>
    <mergeCell ref="H4:H5"/>
    <mergeCell ref="I4:I5"/>
  </mergeCells>
  <conditionalFormatting sqref="I195:I201 G195:G201 I186:I192 G204:G228 G172:G184 G120:G133 I118:I133 I135:I168 I170:I184 G88:G99 I8:I20 I23:I57 I60:I115 I204:I228">
    <cfRule type="cellIs" priority="1" dxfId="1" operator="equal">
      <formula>0</formula>
    </cfRule>
  </conditionalFormatting>
  <printOptions horizontalCentered="1"/>
  <pageMargins left="0" right="0" top="0.35433070866141736" bottom="0.1968503937007874" header="0.31496062992125984" footer="0.11811023622047245"/>
  <pageSetup horizontalDpi="600" verticalDpi="600" orientation="portrait" paperSize="9" scale="74" r:id="rId1"/>
  <rowBreaks count="3" manualBreakCount="3">
    <brk id="66" max="10" man="1"/>
    <brk id="133" max="10" man="1"/>
    <brk id="20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L55"/>
  <sheetViews>
    <sheetView view="pageBreakPreview" zoomScale="70" zoomScaleSheetLayoutView="70" zoomScalePageLayoutView="0" workbookViewId="0" topLeftCell="A3">
      <selection activeCell="F25" sqref="F25:G25"/>
    </sheetView>
  </sheetViews>
  <sheetFormatPr defaultColWidth="9.140625" defaultRowHeight="15"/>
  <cols>
    <col min="1" max="1" width="16.7109375" style="288" customWidth="1"/>
    <col min="2" max="2" width="3.7109375" style="289" customWidth="1"/>
    <col min="3" max="3" width="3.7109375" style="290" customWidth="1"/>
    <col min="4" max="4" width="3.7109375" style="289" customWidth="1"/>
    <col min="5" max="5" width="3.7109375" style="291" customWidth="1"/>
    <col min="6" max="6" width="3.7109375" style="289" customWidth="1"/>
    <col min="7" max="7" width="3.7109375" style="291" customWidth="1"/>
    <col min="8" max="8" width="3.7109375" style="289" customWidth="1"/>
    <col min="9" max="9" width="3.7109375" style="291" customWidth="1"/>
    <col min="10" max="10" width="3.7109375" style="289" customWidth="1"/>
    <col min="11" max="11" width="3.7109375" style="290" customWidth="1"/>
    <col min="12" max="12" width="3.7109375" style="289" customWidth="1"/>
    <col min="13" max="15" width="3.7109375" style="291" customWidth="1"/>
    <col min="16" max="16" width="3.7109375" style="289" customWidth="1"/>
    <col min="17" max="17" width="3.7109375" style="291" customWidth="1"/>
    <col min="18" max="18" width="3.7109375" style="289" customWidth="1"/>
    <col min="19" max="19" width="3.7109375" style="291" customWidth="1"/>
    <col min="20" max="20" width="3.7109375" style="289" customWidth="1"/>
    <col min="21" max="21" width="3.7109375" style="291" customWidth="1"/>
    <col min="22" max="22" width="3.7109375" style="289" customWidth="1"/>
    <col min="23" max="23" width="3.7109375" style="291" customWidth="1"/>
    <col min="24" max="24" width="3.7109375" style="289" customWidth="1"/>
    <col min="25" max="25" width="3.7109375" style="291" customWidth="1"/>
    <col min="26" max="26" width="3.7109375" style="289" customWidth="1"/>
    <col min="27" max="27" width="3.7109375" style="290" customWidth="1"/>
    <col min="28" max="28" width="3.7109375" style="289" customWidth="1"/>
    <col min="29" max="29" width="3.7109375" style="291" customWidth="1"/>
    <col min="30" max="30" width="3.7109375" style="289" customWidth="1"/>
    <col min="31" max="31" width="3.7109375" style="291" customWidth="1"/>
    <col min="32" max="32" width="3.7109375" style="289" customWidth="1"/>
    <col min="33" max="33" width="3.7109375" style="290" customWidth="1"/>
    <col min="34" max="34" width="3.7109375" style="289" customWidth="1"/>
    <col min="35" max="35" width="3.7109375" style="290" customWidth="1"/>
    <col min="36" max="36" width="3.7109375" style="1" customWidth="1"/>
    <col min="37" max="37" width="3.28125" style="1" customWidth="1"/>
    <col min="38" max="38" width="4.8515625" style="1" customWidth="1"/>
    <col min="39" max="16384" width="9.140625" style="1" customWidth="1"/>
  </cols>
  <sheetData>
    <row r="1" spans="1:36" ht="28.5" customHeight="1">
      <c r="A1" s="411" t="s">
        <v>480</v>
      </c>
      <c r="B1" s="241" t="s">
        <v>481</v>
      </c>
      <c r="C1" s="242" t="s">
        <v>482</v>
      </c>
      <c r="D1" s="241" t="s">
        <v>481</v>
      </c>
      <c r="E1" s="243" t="s">
        <v>482</v>
      </c>
      <c r="F1" s="241" t="s">
        <v>481</v>
      </c>
      <c r="G1" s="243" t="s">
        <v>482</v>
      </c>
      <c r="H1" s="241" t="s">
        <v>481</v>
      </c>
      <c r="I1" s="243" t="s">
        <v>482</v>
      </c>
      <c r="J1" s="241" t="s">
        <v>481</v>
      </c>
      <c r="K1" s="242" t="s">
        <v>482</v>
      </c>
      <c r="L1" s="241" t="s">
        <v>481</v>
      </c>
      <c r="M1" s="243" t="s">
        <v>482</v>
      </c>
      <c r="N1" s="244" t="s">
        <v>481</v>
      </c>
      <c r="O1" s="243" t="s">
        <v>482</v>
      </c>
      <c r="P1" s="241" t="s">
        <v>481</v>
      </c>
      <c r="Q1" s="243" t="s">
        <v>482</v>
      </c>
      <c r="R1" s="241" t="s">
        <v>481</v>
      </c>
      <c r="S1" s="243" t="s">
        <v>482</v>
      </c>
      <c r="T1" s="241" t="s">
        <v>481</v>
      </c>
      <c r="U1" s="243" t="s">
        <v>482</v>
      </c>
      <c r="V1" s="241" t="s">
        <v>481</v>
      </c>
      <c r="W1" s="243" t="s">
        <v>482</v>
      </c>
      <c r="X1" s="241" t="s">
        <v>481</v>
      </c>
      <c r="Y1" s="243" t="s">
        <v>482</v>
      </c>
      <c r="Z1" s="241" t="s">
        <v>481</v>
      </c>
      <c r="AA1" s="242" t="s">
        <v>482</v>
      </c>
      <c r="AB1" s="241" t="s">
        <v>481</v>
      </c>
      <c r="AC1" s="243" t="s">
        <v>482</v>
      </c>
      <c r="AD1" s="241" t="s">
        <v>481</v>
      </c>
      <c r="AE1" s="243" t="s">
        <v>482</v>
      </c>
      <c r="AF1" s="241" t="s">
        <v>481</v>
      </c>
      <c r="AG1" s="242" t="s">
        <v>482</v>
      </c>
      <c r="AH1" s="245" t="s">
        <v>481</v>
      </c>
      <c r="AI1" s="242" t="s">
        <v>482</v>
      </c>
      <c r="AJ1" s="246"/>
    </row>
    <row r="2" spans="1:38" ht="56.25" thickBot="1">
      <c r="A2" s="412"/>
      <c r="B2" s="247" t="s">
        <v>448</v>
      </c>
      <c r="C2" s="248" t="s">
        <v>448</v>
      </c>
      <c r="D2" s="249" t="s">
        <v>483</v>
      </c>
      <c r="E2" s="250" t="s">
        <v>483</v>
      </c>
      <c r="F2" s="249" t="s">
        <v>484</v>
      </c>
      <c r="G2" s="250" t="s">
        <v>484</v>
      </c>
      <c r="H2" s="249" t="s">
        <v>263</v>
      </c>
      <c r="I2" s="250" t="s">
        <v>263</v>
      </c>
      <c r="J2" s="249" t="s">
        <v>485</v>
      </c>
      <c r="K2" s="248" t="s">
        <v>485</v>
      </c>
      <c r="L2" s="249" t="s">
        <v>323</v>
      </c>
      <c r="M2" s="250" t="s">
        <v>323</v>
      </c>
      <c r="N2" s="251" t="s">
        <v>237</v>
      </c>
      <c r="O2" s="250" t="s">
        <v>237</v>
      </c>
      <c r="P2" s="249" t="s">
        <v>486</v>
      </c>
      <c r="Q2" s="250" t="s">
        <v>486</v>
      </c>
      <c r="R2" s="249" t="s">
        <v>487</v>
      </c>
      <c r="S2" s="250" t="s">
        <v>487</v>
      </c>
      <c r="T2" s="249" t="s">
        <v>488</v>
      </c>
      <c r="U2" s="250" t="s">
        <v>488</v>
      </c>
      <c r="V2" s="247" t="s">
        <v>489</v>
      </c>
      <c r="W2" s="250" t="s">
        <v>489</v>
      </c>
      <c r="X2" s="249" t="s">
        <v>248</v>
      </c>
      <c r="Y2" s="250" t="s">
        <v>248</v>
      </c>
      <c r="Z2" s="249" t="s">
        <v>490</v>
      </c>
      <c r="AA2" s="248" t="s">
        <v>490</v>
      </c>
      <c r="AB2" s="249" t="s">
        <v>294</v>
      </c>
      <c r="AC2" s="250" t="s">
        <v>294</v>
      </c>
      <c r="AD2" s="249" t="s">
        <v>454</v>
      </c>
      <c r="AE2" s="250" t="s">
        <v>454</v>
      </c>
      <c r="AF2" s="249" t="s">
        <v>491</v>
      </c>
      <c r="AG2" s="248" t="s">
        <v>491</v>
      </c>
      <c r="AH2" s="252" t="s">
        <v>492</v>
      </c>
      <c r="AI2" s="248" t="s">
        <v>492</v>
      </c>
      <c r="AJ2" s="253" t="s">
        <v>493</v>
      </c>
      <c r="AK2" s="254" t="s">
        <v>494</v>
      </c>
      <c r="AL2" s="255" t="s">
        <v>495</v>
      </c>
    </row>
    <row r="3" spans="1:38" ht="15" customHeight="1">
      <c r="A3" s="413" t="s">
        <v>496</v>
      </c>
      <c r="B3" s="256"/>
      <c r="C3" s="257"/>
      <c r="D3" s="258">
        <v>25</v>
      </c>
      <c r="E3" s="259"/>
      <c r="F3" s="258"/>
      <c r="G3" s="259"/>
      <c r="H3" s="258">
        <v>22</v>
      </c>
      <c r="I3" s="259">
        <v>19</v>
      </c>
      <c r="J3" s="258"/>
      <c r="K3" s="260"/>
      <c r="L3" s="258"/>
      <c r="M3" s="259"/>
      <c r="N3" s="261">
        <v>17</v>
      </c>
      <c r="O3" s="259">
        <v>19</v>
      </c>
      <c r="P3" s="258">
        <v>15</v>
      </c>
      <c r="Q3" s="259">
        <v>25</v>
      </c>
      <c r="R3" s="258">
        <v>25</v>
      </c>
      <c r="S3" s="259">
        <v>25</v>
      </c>
      <c r="T3" s="258">
        <v>14</v>
      </c>
      <c r="U3" s="259">
        <v>19</v>
      </c>
      <c r="V3" s="256">
        <v>13</v>
      </c>
      <c r="W3" s="262"/>
      <c r="X3" s="258"/>
      <c r="Y3" s="259">
        <v>19</v>
      </c>
      <c r="Z3" s="258"/>
      <c r="AA3" s="260"/>
      <c r="AB3" s="258">
        <v>25</v>
      </c>
      <c r="AC3" s="259"/>
      <c r="AD3" s="258"/>
      <c r="AE3" s="259"/>
      <c r="AF3" s="258">
        <v>19</v>
      </c>
      <c r="AG3" s="260"/>
      <c r="AH3" s="263"/>
      <c r="AI3" s="260"/>
      <c r="AJ3" s="406">
        <f>SUM(B3:AI5)</f>
        <v>332</v>
      </c>
      <c r="AK3" s="409">
        <f>COUNT(B3:AI5)</f>
        <v>17</v>
      </c>
      <c r="AL3" s="410">
        <f>RANK(AJ3,$AJ$3:$AJ$20)</f>
        <v>2</v>
      </c>
    </row>
    <row r="4" spans="1:38" ht="15" customHeight="1">
      <c r="A4" s="414"/>
      <c r="B4" s="264"/>
      <c r="C4" s="265"/>
      <c r="D4" s="266"/>
      <c r="E4" s="267"/>
      <c r="F4" s="266"/>
      <c r="G4" s="267"/>
      <c r="H4" s="266"/>
      <c r="I4" s="267"/>
      <c r="J4" s="266"/>
      <c r="K4" s="268"/>
      <c r="L4" s="266"/>
      <c r="M4" s="267"/>
      <c r="N4" s="269"/>
      <c r="O4" s="267"/>
      <c r="P4" s="266"/>
      <c r="Q4" s="267">
        <v>17</v>
      </c>
      <c r="R4" s="266"/>
      <c r="S4" s="267"/>
      <c r="T4" s="266"/>
      <c r="U4" s="267">
        <v>14</v>
      </c>
      <c r="V4" s="264"/>
      <c r="W4" s="270"/>
      <c r="X4" s="266"/>
      <c r="Y4" s="267"/>
      <c r="Z4" s="266"/>
      <c r="AA4" s="268"/>
      <c r="AB4" s="266"/>
      <c r="AC4" s="267"/>
      <c r="AD4" s="266"/>
      <c r="AE4" s="267"/>
      <c r="AF4" s="266"/>
      <c r="AG4" s="268"/>
      <c r="AH4" s="271"/>
      <c r="AI4" s="268"/>
      <c r="AJ4" s="407"/>
      <c r="AK4" s="409"/>
      <c r="AL4" s="410" t="e">
        <f>RANK(AX4,$Y$5:$Y$20)</f>
        <v>#N/A</v>
      </c>
    </row>
    <row r="5" spans="1:38" ht="15" customHeight="1" thickBot="1">
      <c r="A5" s="415"/>
      <c r="B5" s="272"/>
      <c r="C5" s="273"/>
      <c r="D5" s="274"/>
      <c r="E5" s="275"/>
      <c r="F5" s="274"/>
      <c r="G5" s="275"/>
      <c r="H5" s="274"/>
      <c r="I5" s="275"/>
      <c r="J5" s="274"/>
      <c r="K5" s="276"/>
      <c r="L5" s="274"/>
      <c r="M5" s="275"/>
      <c r="N5" s="277"/>
      <c r="O5" s="275"/>
      <c r="P5" s="274"/>
      <c r="Q5" s="275"/>
      <c r="R5" s="274"/>
      <c r="S5" s="275"/>
      <c r="T5" s="274"/>
      <c r="U5" s="275"/>
      <c r="V5" s="272"/>
      <c r="W5" s="278"/>
      <c r="X5" s="274"/>
      <c r="Y5" s="275"/>
      <c r="Z5" s="274"/>
      <c r="AA5" s="276"/>
      <c r="AB5" s="274"/>
      <c r="AC5" s="275"/>
      <c r="AD5" s="274"/>
      <c r="AE5" s="275"/>
      <c r="AF5" s="274"/>
      <c r="AG5" s="276"/>
      <c r="AH5" s="279"/>
      <c r="AI5" s="276"/>
      <c r="AJ5" s="408"/>
      <c r="AK5" s="409"/>
      <c r="AL5" s="410" t="e">
        <f>RANK(AX5,$Y$5:$Y$20)</f>
        <v>#N/A</v>
      </c>
    </row>
    <row r="6" spans="1:38" ht="15" customHeight="1">
      <c r="A6" s="405" t="s">
        <v>497</v>
      </c>
      <c r="B6" s="256"/>
      <c r="C6" s="257"/>
      <c r="D6" s="258">
        <v>22</v>
      </c>
      <c r="E6" s="259"/>
      <c r="F6" s="258"/>
      <c r="G6" s="259"/>
      <c r="H6" s="258">
        <v>13</v>
      </c>
      <c r="I6" s="259">
        <v>16</v>
      </c>
      <c r="J6" s="258"/>
      <c r="K6" s="260"/>
      <c r="L6" s="258"/>
      <c r="M6" s="259"/>
      <c r="N6" s="261">
        <v>25</v>
      </c>
      <c r="O6" s="259"/>
      <c r="P6" s="258">
        <v>12</v>
      </c>
      <c r="Q6" s="259"/>
      <c r="R6" s="258">
        <v>17</v>
      </c>
      <c r="S6" s="259">
        <v>22</v>
      </c>
      <c r="T6" s="258">
        <v>13</v>
      </c>
      <c r="U6" s="259">
        <v>12</v>
      </c>
      <c r="V6" s="256"/>
      <c r="W6" s="262"/>
      <c r="X6" s="258">
        <v>17</v>
      </c>
      <c r="Y6" s="259">
        <v>25</v>
      </c>
      <c r="Z6" s="258"/>
      <c r="AA6" s="260"/>
      <c r="AB6" s="258">
        <v>12</v>
      </c>
      <c r="AC6" s="259"/>
      <c r="AD6" s="258"/>
      <c r="AE6" s="259"/>
      <c r="AF6" s="258">
        <v>25</v>
      </c>
      <c r="AG6" s="260"/>
      <c r="AH6" s="263"/>
      <c r="AI6" s="260"/>
      <c r="AJ6" s="406">
        <f>SUM(B6:AI8)</f>
        <v>257</v>
      </c>
      <c r="AK6" s="409">
        <f>COUNT(B6:AI8)</f>
        <v>15</v>
      </c>
      <c r="AL6" s="410">
        <f>RANK(AJ6,$AJ$3:$AJ$20)</f>
        <v>6</v>
      </c>
    </row>
    <row r="7" spans="1:38" ht="15" customHeight="1">
      <c r="A7" s="405"/>
      <c r="B7" s="264"/>
      <c r="C7" s="265"/>
      <c r="D7" s="266"/>
      <c r="E7" s="267"/>
      <c r="F7" s="266"/>
      <c r="G7" s="267"/>
      <c r="H7" s="266">
        <v>12</v>
      </c>
      <c r="I7" s="267"/>
      <c r="J7" s="266"/>
      <c r="K7" s="268"/>
      <c r="L7" s="266"/>
      <c r="M7" s="267"/>
      <c r="N7" s="269"/>
      <c r="O7" s="267"/>
      <c r="P7" s="266"/>
      <c r="Q7" s="267"/>
      <c r="R7" s="266"/>
      <c r="S7" s="267"/>
      <c r="T7" s="266"/>
      <c r="U7" s="267"/>
      <c r="V7" s="264"/>
      <c r="W7" s="270"/>
      <c r="X7" s="266">
        <v>14</v>
      </c>
      <c r="Y7" s="267"/>
      <c r="Z7" s="266"/>
      <c r="AA7" s="268"/>
      <c r="AB7" s="266"/>
      <c r="AC7" s="267"/>
      <c r="AD7" s="266"/>
      <c r="AE7" s="267"/>
      <c r="AF7" s="266"/>
      <c r="AG7" s="268"/>
      <c r="AH7" s="271"/>
      <c r="AI7" s="268"/>
      <c r="AJ7" s="407"/>
      <c r="AK7" s="409"/>
      <c r="AL7" s="410" t="e">
        <f>RANK(AX7,$Y$5:$Y$20)</f>
        <v>#N/A</v>
      </c>
    </row>
    <row r="8" spans="1:38" ht="15" customHeight="1" thickBot="1">
      <c r="A8" s="405"/>
      <c r="B8" s="280"/>
      <c r="C8" s="281"/>
      <c r="D8" s="282"/>
      <c r="E8" s="283"/>
      <c r="F8" s="282"/>
      <c r="G8" s="283"/>
      <c r="H8" s="282"/>
      <c r="I8" s="283"/>
      <c r="J8" s="282"/>
      <c r="K8" s="284"/>
      <c r="L8" s="282"/>
      <c r="M8" s="283"/>
      <c r="N8" s="285"/>
      <c r="O8" s="283"/>
      <c r="P8" s="282"/>
      <c r="Q8" s="283"/>
      <c r="R8" s="282"/>
      <c r="S8" s="283"/>
      <c r="T8" s="282"/>
      <c r="U8" s="283"/>
      <c r="V8" s="280"/>
      <c r="W8" s="286"/>
      <c r="X8" s="282"/>
      <c r="Y8" s="283"/>
      <c r="Z8" s="282"/>
      <c r="AA8" s="284"/>
      <c r="AB8" s="282"/>
      <c r="AC8" s="283"/>
      <c r="AD8" s="282"/>
      <c r="AE8" s="283"/>
      <c r="AF8" s="282"/>
      <c r="AG8" s="284"/>
      <c r="AH8" s="287"/>
      <c r="AI8" s="284"/>
      <c r="AJ8" s="408"/>
      <c r="AK8" s="409"/>
      <c r="AL8" s="410" t="e">
        <f>RANK(AX8,$Y$5:$Y$20)</f>
        <v>#N/A</v>
      </c>
    </row>
    <row r="9" spans="1:38" ht="15" customHeight="1">
      <c r="A9" s="416" t="s">
        <v>59</v>
      </c>
      <c r="B9" s="256"/>
      <c r="C9" s="257"/>
      <c r="D9" s="258"/>
      <c r="E9" s="259">
        <v>16</v>
      </c>
      <c r="F9" s="258"/>
      <c r="G9" s="259">
        <v>25</v>
      </c>
      <c r="H9" s="258"/>
      <c r="I9" s="259"/>
      <c r="J9" s="258"/>
      <c r="K9" s="260"/>
      <c r="L9" s="258"/>
      <c r="M9" s="259"/>
      <c r="N9" s="261"/>
      <c r="O9" s="259">
        <v>16</v>
      </c>
      <c r="P9" s="258">
        <v>22</v>
      </c>
      <c r="Q9" s="259">
        <v>19</v>
      </c>
      <c r="R9" s="258"/>
      <c r="S9" s="259"/>
      <c r="T9" s="258">
        <v>15</v>
      </c>
      <c r="U9" s="259">
        <v>15</v>
      </c>
      <c r="V9" s="256">
        <v>15</v>
      </c>
      <c r="W9" s="262">
        <v>25</v>
      </c>
      <c r="X9" s="258"/>
      <c r="Y9" s="259">
        <v>15</v>
      </c>
      <c r="Z9" s="258"/>
      <c r="AA9" s="260"/>
      <c r="AB9" s="258"/>
      <c r="AC9" s="259"/>
      <c r="AD9" s="258">
        <v>19</v>
      </c>
      <c r="AE9" s="259">
        <v>22</v>
      </c>
      <c r="AF9" s="258"/>
      <c r="AG9" s="260">
        <v>19</v>
      </c>
      <c r="AH9" s="263"/>
      <c r="AI9" s="260"/>
      <c r="AJ9" s="406">
        <f>SUM(B9:AI11)</f>
        <v>311</v>
      </c>
      <c r="AK9" s="409">
        <f>COUNT(B9:AI11)</f>
        <v>17</v>
      </c>
      <c r="AL9" s="410">
        <f>RANK(AJ9,$AJ$3:$AJ$20)</f>
        <v>4</v>
      </c>
    </row>
    <row r="10" spans="1:38" ht="15" customHeight="1">
      <c r="A10" s="416"/>
      <c r="B10" s="264"/>
      <c r="C10" s="265"/>
      <c r="D10" s="266"/>
      <c r="E10" s="267"/>
      <c r="F10" s="266"/>
      <c r="G10" s="267">
        <v>19</v>
      </c>
      <c r="H10" s="266"/>
      <c r="I10" s="267"/>
      <c r="J10" s="266"/>
      <c r="K10" s="268"/>
      <c r="L10" s="266"/>
      <c r="M10" s="267"/>
      <c r="N10" s="269"/>
      <c r="O10" s="267">
        <v>13</v>
      </c>
      <c r="P10" s="266"/>
      <c r="Q10" s="267"/>
      <c r="R10" s="266"/>
      <c r="S10" s="267"/>
      <c r="T10" s="266"/>
      <c r="U10" s="267"/>
      <c r="V10" s="264"/>
      <c r="W10" s="270">
        <v>17</v>
      </c>
      <c r="X10" s="266"/>
      <c r="Y10" s="267"/>
      <c r="Z10" s="266"/>
      <c r="AA10" s="268"/>
      <c r="AB10" s="266"/>
      <c r="AC10" s="267"/>
      <c r="AD10" s="266"/>
      <c r="AE10" s="267">
        <v>19</v>
      </c>
      <c r="AF10" s="266"/>
      <c r="AG10" s="268"/>
      <c r="AH10" s="271"/>
      <c r="AI10" s="268"/>
      <c r="AJ10" s="407"/>
      <c r="AK10" s="409"/>
      <c r="AL10" s="410" t="e">
        <f>RANK(AX10,$Y$5:$Y$20)</f>
        <v>#N/A</v>
      </c>
    </row>
    <row r="11" spans="1:38" ht="15" customHeight="1" thickBot="1">
      <c r="A11" s="416"/>
      <c r="B11" s="280"/>
      <c r="C11" s="281"/>
      <c r="D11" s="282"/>
      <c r="E11" s="283"/>
      <c r="F11" s="282"/>
      <c r="G11" s="283"/>
      <c r="H11" s="282"/>
      <c r="I11" s="283"/>
      <c r="J11" s="282"/>
      <c r="K11" s="284"/>
      <c r="L11" s="282"/>
      <c r="M11" s="283"/>
      <c r="N11" s="285"/>
      <c r="O11" s="283"/>
      <c r="P11" s="282"/>
      <c r="Q11" s="283"/>
      <c r="R11" s="282"/>
      <c r="S11" s="283"/>
      <c r="T11" s="282"/>
      <c r="U11" s="283"/>
      <c r="V11" s="280"/>
      <c r="W11" s="286"/>
      <c r="X11" s="282"/>
      <c r="Y11" s="283"/>
      <c r="Z11" s="282"/>
      <c r="AA11" s="284"/>
      <c r="AB11" s="282"/>
      <c r="AC11" s="283"/>
      <c r="AD11" s="282"/>
      <c r="AE11" s="283"/>
      <c r="AF11" s="282"/>
      <c r="AG11" s="284"/>
      <c r="AH11" s="287"/>
      <c r="AI11" s="284"/>
      <c r="AJ11" s="408"/>
      <c r="AK11" s="409"/>
      <c r="AL11" s="410" t="e">
        <f>RANK(AX11,$Y$5:$Y$20)</f>
        <v>#N/A</v>
      </c>
    </row>
    <row r="12" spans="1:38" ht="15" customHeight="1">
      <c r="A12" s="417" t="s">
        <v>78</v>
      </c>
      <c r="B12" s="256"/>
      <c r="C12" s="257"/>
      <c r="D12" s="258"/>
      <c r="E12" s="259"/>
      <c r="F12" s="258">
        <v>16</v>
      </c>
      <c r="G12" s="259">
        <v>15</v>
      </c>
      <c r="H12" s="258">
        <v>17</v>
      </c>
      <c r="I12" s="259">
        <v>25</v>
      </c>
      <c r="J12" s="258"/>
      <c r="K12" s="260"/>
      <c r="L12" s="258"/>
      <c r="M12" s="259">
        <v>15</v>
      </c>
      <c r="N12" s="261">
        <v>22</v>
      </c>
      <c r="O12" s="259">
        <v>25</v>
      </c>
      <c r="P12" s="258">
        <v>17</v>
      </c>
      <c r="Q12" s="259"/>
      <c r="R12" s="258"/>
      <c r="S12" s="259"/>
      <c r="T12" s="258"/>
      <c r="U12" s="259">
        <v>13</v>
      </c>
      <c r="V12" s="256"/>
      <c r="W12" s="262"/>
      <c r="X12" s="258">
        <v>19</v>
      </c>
      <c r="Y12" s="259">
        <v>22</v>
      </c>
      <c r="Z12" s="258"/>
      <c r="AA12" s="260"/>
      <c r="AB12" s="258">
        <v>22</v>
      </c>
      <c r="AC12" s="259">
        <v>15</v>
      </c>
      <c r="AD12" s="258"/>
      <c r="AE12" s="259"/>
      <c r="AF12" s="258"/>
      <c r="AG12" s="260"/>
      <c r="AH12" s="263"/>
      <c r="AI12" s="260"/>
      <c r="AJ12" s="406">
        <f>SUM(B12:AI14)</f>
        <v>295</v>
      </c>
      <c r="AK12" s="409">
        <f>COUNT(B12:AI14)</f>
        <v>17</v>
      </c>
      <c r="AL12" s="410">
        <f>RANK(AJ12,$AJ$3:$AJ$20)</f>
        <v>5</v>
      </c>
    </row>
    <row r="13" spans="1:38" ht="15" customHeight="1">
      <c r="A13" s="417"/>
      <c r="B13" s="264"/>
      <c r="C13" s="265"/>
      <c r="D13" s="266"/>
      <c r="E13" s="267"/>
      <c r="F13" s="266"/>
      <c r="G13" s="267">
        <v>14</v>
      </c>
      <c r="H13" s="266">
        <v>14</v>
      </c>
      <c r="I13" s="267"/>
      <c r="J13" s="266"/>
      <c r="K13" s="268"/>
      <c r="L13" s="266"/>
      <c r="M13" s="267"/>
      <c r="N13" s="269"/>
      <c r="O13" s="267"/>
      <c r="P13" s="266"/>
      <c r="Q13" s="267"/>
      <c r="R13" s="266"/>
      <c r="S13" s="267"/>
      <c r="T13" s="266"/>
      <c r="U13" s="267"/>
      <c r="V13" s="264"/>
      <c r="W13" s="270"/>
      <c r="X13" s="266">
        <v>11</v>
      </c>
      <c r="Y13" s="267"/>
      <c r="Z13" s="266"/>
      <c r="AA13" s="268"/>
      <c r="AB13" s="266"/>
      <c r="AC13" s="267">
        <v>13</v>
      </c>
      <c r="AD13" s="266"/>
      <c r="AE13" s="267"/>
      <c r="AF13" s="266"/>
      <c r="AG13" s="268"/>
      <c r="AH13" s="271"/>
      <c r="AI13" s="268"/>
      <c r="AJ13" s="407"/>
      <c r="AK13" s="409"/>
      <c r="AL13" s="410" t="e">
        <f>RANK(AX13,$Y$5:$Y$20)</f>
        <v>#N/A</v>
      </c>
    </row>
    <row r="14" spans="1:38" ht="15" customHeight="1" thickBot="1">
      <c r="A14" s="417"/>
      <c r="B14" s="280"/>
      <c r="C14" s="281"/>
      <c r="D14" s="282"/>
      <c r="E14" s="283"/>
      <c r="F14" s="282"/>
      <c r="G14" s="283"/>
      <c r="H14" s="282"/>
      <c r="I14" s="283"/>
      <c r="J14" s="282"/>
      <c r="K14" s="284"/>
      <c r="L14" s="282"/>
      <c r="M14" s="283"/>
      <c r="N14" s="285"/>
      <c r="O14" s="283"/>
      <c r="P14" s="282"/>
      <c r="Q14" s="283"/>
      <c r="R14" s="282"/>
      <c r="S14" s="283"/>
      <c r="T14" s="282"/>
      <c r="U14" s="283"/>
      <c r="V14" s="280"/>
      <c r="W14" s="286"/>
      <c r="X14" s="282"/>
      <c r="Y14" s="283"/>
      <c r="Z14" s="282"/>
      <c r="AA14" s="284"/>
      <c r="AB14" s="282"/>
      <c r="AC14" s="283"/>
      <c r="AD14" s="282"/>
      <c r="AE14" s="283"/>
      <c r="AF14" s="282"/>
      <c r="AG14" s="284"/>
      <c r="AH14" s="287"/>
      <c r="AI14" s="284"/>
      <c r="AJ14" s="408"/>
      <c r="AK14" s="409"/>
      <c r="AL14" s="410" t="e">
        <f>RANK(AX14,$Y$5:$Y$20)</f>
        <v>#N/A</v>
      </c>
    </row>
    <row r="15" spans="1:38" ht="15" customHeight="1">
      <c r="A15" s="417" t="s">
        <v>51</v>
      </c>
      <c r="B15" s="256"/>
      <c r="C15" s="257">
        <v>22</v>
      </c>
      <c r="D15" s="258"/>
      <c r="E15" s="259">
        <v>19</v>
      </c>
      <c r="F15" s="258">
        <v>25</v>
      </c>
      <c r="G15" s="259"/>
      <c r="H15" s="258"/>
      <c r="I15" s="259"/>
      <c r="J15" s="258"/>
      <c r="K15" s="259"/>
      <c r="L15" s="258">
        <v>19</v>
      </c>
      <c r="M15" s="259">
        <v>25</v>
      </c>
      <c r="N15" s="261">
        <v>19</v>
      </c>
      <c r="O15" s="259">
        <v>17</v>
      </c>
      <c r="P15" s="258">
        <v>19</v>
      </c>
      <c r="Q15" s="259"/>
      <c r="R15" s="258">
        <v>19</v>
      </c>
      <c r="S15" s="259"/>
      <c r="T15" s="258">
        <v>22</v>
      </c>
      <c r="U15" s="259"/>
      <c r="V15" s="256">
        <v>25</v>
      </c>
      <c r="W15" s="262"/>
      <c r="X15" s="258"/>
      <c r="Y15" s="259"/>
      <c r="Z15" s="258"/>
      <c r="AA15" s="260"/>
      <c r="AB15" s="258">
        <v>16</v>
      </c>
      <c r="AC15" s="259">
        <v>25</v>
      </c>
      <c r="AD15" s="258"/>
      <c r="AE15" s="259"/>
      <c r="AF15" s="258"/>
      <c r="AG15" s="260"/>
      <c r="AH15" s="263"/>
      <c r="AI15" s="260"/>
      <c r="AJ15" s="406">
        <f>SUM(B15:AI17)</f>
        <v>317</v>
      </c>
      <c r="AK15" s="409">
        <f>COUNT(B15:AI17)</f>
        <v>16</v>
      </c>
      <c r="AL15" s="410">
        <f>RANK(AJ15,$AJ$3:$AJ$20)</f>
        <v>3</v>
      </c>
    </row>
    <row r="16" spans="1:38" ht="15" customHeight="1">
      <c r="A16" s="417"/>
      <c r="B16" s="264"/>
      <c r="C16" s="265"/>
      <c r="D16" s="266"/>
      <c r="E16" s="267"/>
      <c r="F16" s="266"/>
      <c r="G16" s="267"/>
      <c r="H16" s="266"/>
      <c r="I16" s="267"/>
      <c r="J16" s="266"/>
      <c r="K16" s="267"/>
      <c r="L16" s="266">
        <v>17</v>
      </c>
      <c r="M16" s="267"/>
      <c r="N16" s="269"/>
      <c r="O16" s="267"/>
      <c r="P16" s="266"/>
      <c r="Q16" s="267"/>
      <c r="R16" s="266"/>
      <c r="S16" s="267"/>
      <c r="T16" s="266"/>
      <c r="U16" s="267"/>
      <c r="V16" s="264"/>
      <c r="W16" s="270"/>
      <c r="X16" s="266"/>
      <c r="Y16" s="267"/>
      <c r="Z16" s="266"/>
      <c r="AA16" s="268"/>
      <c r="AB16" s="266">
        <v>14</v>
      </c>
      <c r="AC16" s="267">
        <v>14</v>
      </c>
      <c r="AD16" s="266"/>
      <c r="AE16" s="267"/>
      <c r="AF16" s="266"/>
      <c r="AG16" s="268"/>
      <c r="AH16" s="271"/>
      <c r="AI16" s="268"/>
      <c r="AJ16" s="407"/>
      <c r="AK16" s="409"/>
      <c r="AL16" s="410" t="e">
        <f>RANK(AX16,$Y$5:$Y$20)</f>
        <v>#N/A</v>
      </c>
    </row>
    <row r="17" spans="1:38" ht="15" customHeight="1" thickBot="1">
      <c r="A17" s="417"/>
      <c r="B17" s="272"/>
      <c r="C17" s="273"/>
      <c r="D17" s="274"/>
      <c r="E17" s="275"/>
      <c r="F17" s="274"/>
      <c r="G17" s="275"/>
      <c r="H17" s="274"/>
      <c r="I17" s="275"/>
      <c r="J17" s="274"/>
      <c r="K17" s="276"/>
      <c r="L17" s="274"/>
      <c r="M17" s="275"/>
      <c r="N17" s="277"/>
      <c r="O17" s="275"/>
      <c r="P17" s="274"/>
      <c r="Q17" s="275"/>
      <c r="R17" s="274"/>
      <c r="S17" s="275"/>
      <c r="T17" s="274"/>
      <c r="U17" s="275"/>
      <c r="V17" s="272"/>
      <c r="W17" s="278"/>
      <c r="X17" s="274"/>
      <c r="Y17" s="275"/>
      <c r="Z17" s="274"/>
      <c r="AA17" s="276"/>
      <c r="AB17" s="274"/>
      <c r="AC17" s="275"/>
      <c r="AD17" s="274"/>
      <c r="AE17" s="275"/>
      <c r="AF17" s="274"/>
      <c r="AG17" s="276"/>
      <c r="AH17" s="279"/>
      <c r="AI17" s="276"/>
      <c r="AJ17" s="408"/>
      <c r="AK17" s="409"/>
      <c r="AL17" s="410" t="e">
        <f>RANK(AX17,$Y$5:$Y$20)</f>
        <v>#N/A</v>
      </c>
    </row>
    <row r="18" spans="1:38" ht="15" customHeight="1">
      <c r="A18" s="405" t="s">
        <v>41</v>
      </c>
      <c r="B18" s="256"/>
      <c r="C18" s="257">
        <v>25</v>
      </c>
      <c r="D18" s="258"/>
      <c r="E18" s="259">
        <v>25</v>
      </c>
      <c r="F18" s="258">
        <v>15</v>
      </c>
      <c r="G18" s="259">
        <v>13</v>
      </c>
      <c r="H18" s="258">
        <v>25</v>
      </c>
      <c r="I18" s="259">
        <v>17</v>
      </c>
      <c r="J18" s="258"/>
      <c r="K18" s="260"/>
      <c r="L18" s="258">
        <v>25</v>
      </c>
      <c r="M18" s="259">
        <v>22</v>
      </c>
      <c r="N18" s="261">
        <v>16</v>
      </c>
      <c r="O18" s="259"/>
      <c r="P18" s="258">
        <v>13</v>
      </c>
      <c r="Q18" s="259">
        <v>22</v>
      </c>
      <c r="R18" s="258"/>
      <c r="S18" s="259"/>
      <c r="T18" s="258">
        <v>16</v>
      </c>
      <c r="U18" s="259">
        <v>17</v>
      </c>
      <c r="V18" s="256"/>
      <c r="W18" s="262">
        <v>19</v>
      </c>
      <c r="X18" s="258">
        <v>25</v>
      </c>
      <c r="Y18" s="259"/>
      <c r="Z18" s="258"/>
      <c r="AA18" s="260"/>
      <c r="AB18" s="258">
        <v>17</v>
      </c>
      <c r="AC18" s="259">
        <v>22</v>
      </c>
      <c r="AD18" s="258"/>
      <c r="AE18" s="259"/>
      <c r="AF18" s="258"/>
      <c r="AG18" s="260">
        <v>25</v>
      </c>
      <c r="AH18" s="263"/>
      <c r="AI18" s="260"/>
      <c r="AJ18" s="406">
        <f>SUM(B18:AI20)</f>
        <v>359</v>
      </c>
      <c r="AK18" s="409">
        <f>COUNT(B18:AI20)</f>
        <v>18</v>
      </c>
      <c r="AL18" s="410">
        <f>RANK(AJ18,$AJ$3:$AJ$20)</f>
        <v>1</v>
      </c>
    </row>
    <row r="19" spans="1:38" ht="15" customHeight="1">
      <c r="A19" s="405"/>
      <c r="B19" s="264"/>
      <c r="C19" s="265"/>
      <c r="D19" s="266"/>
      <c r="E19" s="267"/>
      <c r="F19" s="266"/>
      <c r="G19" s="267"/>
      <c r="H19" s="266"/>
      <c r="I19" s="267"/>
      <c r="J19" s="266"/>
      <c r="K19" s="268"/>
      <c r="L19" s="266"/>
      <c r="M19" s="267"/>
      <c r="N19" s="269"/>
      <c r="O19" s="267"/>
      <c r="P19" s="266"/>
      <c r="Q19" s="267"/>
      <c r="R19" s="266"/>
      <c r="S19" s="267"/>
      <c r="T19" s="266"/>
      <c r="U19" s="267"/>
      <c r="V19" s="264"/>
      <c r="W19" s="270"/>
      <c r="X19" s="266"/>
      <c r="Y19" s="267"/>
      <c r="Z19" s="266"/>
      <c r="AA19" s="268"/>
      <c r="AB19" s="266"/>
      <c r="AC19" s="267"/>
      <c r="AD19" s="266"/>
      <c r="AE19" s="267"/>
      <c r="AF19" s="266"/>
      <c r="AG19" s="268"/>
      <c r="AH19" s="271"/>
      <c r="AI19" s="268"/>
      <c r="AJ19" s="407"/>
      <c r="AK19" s="409"/>
      <c r="AL19" s="410" t="e">
        <f>RANK(AX19,$Y$5:$Y$20)</f>
        <v>#N/A</v>
      </c>
    </row>
    <row r="20" spans="1:38" ht="15" customHeight="1" thickBot="1">
      <c r="A20" s="405"/>
      <c r="B20" s="280"/>
      <c r="C20" s="281"/>
      <c r="D20" s="282"/>
      <c r="E20" s="283"/>
      <c r="F20" s="282"/>
      <c r="G20" s="283"/>
      <c r="H20" s="282"/>
      <c r="I20" s="283"/>
      <c r="J20" s="282"/>
      <c r="K20" s="284"/>
      <c r="L20" s="282"/>
      <c r="M20" s="283"/>
      <c r="N20" s="285"/>
      <c r="O20" s="283"/>
      <c r="P20" s="282"/>
      <c r="Q20" s="283"/>
      <c r="R20" s="282"/>
      <c r="S20" s="283"/>
      <c r="T20" s="282"/>
      <c r="U20" s="283"/>
      <c r="V20" s="280"/>
      <c r="W20" s="286"/>
      <c r="X20" s="282"/>
      <c r="Y20" s="283"/>
      <c r="Z20" s="282"/>
      <c r="AA20" s="284"/>
      <c r="AB20" s="282"/>
      <c r="AC20" s="283"/>
      <c r="AD20" s="282"/>
      <c r="AE20" s="283"/>
      <c r="AF20" s="282"/>
      <c r="AG20" s="284"/>
      <c r="AH20" s="287"/>
      <c r="AI20" s="284"/>
      <c r="AJ20" s="408"/>
      <c r="AK20" s="409"/>
      <c r="AL20" s="410" t="e">
        <f>RANK(AX20,$Y$5:$Y$20)</f>
        <v>#N/A</v>
      </c>
    </row>
    <row r="21" ht="15.75" thickBot="1">
      <c r="AL21" s="292"/>
    </row>
    <row r="22" spans="1:38" ht="15" customHeight="1">
      <c r="A22" s="418" t="s">
        <v>106</v>
      </c>
      <c r="B22" s="256"/>
      <c r="C22" s="257"/>
      <c r="D22" s="258"/>
      <c r="E22" s="259"/>
      <c r="F22" s="258"/>
      <c r="G22" s="259"/>
      <c r="H22" s="258">
        <v>15</v>
      </c>
      <c r="I22" s="259">
        <v>13</v>
      </c>
      <c r="J22" s="258"/>
      <c r="K22" s="260"/>
      <c r="L22" s="258"/>
      <c r="M22" s="259"/>
      <c r="N22" s="261"/>
      <c r="O22" s="259"/>
      <c r="P22" s="258">
        <v>11</v>
      </c>
      <c r="Q22" s="259"/>
      <c r="R22" s="258">
        <v>16</v>
      </c>
      <c r="S22" s="259"/>
      <c r="T22" s="258">
        <v>25</v>
      </c>
      <c r="U22" s="259"/>
      <c r="V22" s="256">
        <v>14</v>
      </c>
      <c r="W22" s="262"/>
      <c r="X22" s="258">
        <v>13</v>
      </c>
      <c r="Y22" s="259"/>
      <c r="Z22" s="258"/>
      <c r="AA22" s="260"/>
      <c r="AB22" s="258">
        <v>19</v>
      </c>
      <c r="AC22" s="259">
        <v>11</v>
      </c>
      <c r="AD22" s="258"/>
      <c r="AE22" s="259"/>
      <c r="AF22" s="258"/>
      <c r="AG22" s="260"/>
      <c r="AH22" s="263"/>
      <c r="AI22" s="260"/>
      <c r="AJ22" s="406">
        <f>SUM(B22:AI24)</f>
        <v>191</v>
      </c>
      <c r="AK22" s="409">
        <f>COUNT(B22:AI24)</f>
        <v>13</v>
      </c>
      <c r="AL22" s="410">
        <f>RANK(AJ22,$AJ$22:$AJ$36)</f>
        <v>4</v>
      </c>
    </row>
    <row r="23" spans="1:38" ht="15" customHeight="1">
      <c r="A23" s="419"/>
      <c r="B23" s="264"/>
      <c r="C23" s="265"/>
      <c r="D23" s="266"/>
      <c r="E23" s="267"/>
      <c r="F23" s="266"/>
      <c r="G23" s="267"/>
      <c r="H23" s="266">
        <v>10</v>
      </c>
      <c r="I23" s="267"/>
      <c r="J23" s="266"/>
      <c r="K23" s="268"/>
      <c r="L23" s="266"/>
      <c r="M23" s="267"/>
      <c r="N23" s="269"/>
      <c r="O23" s="267"/>
      <c r="P23" s="266"/>
      <c r="Q23" s="267"/>
      <c r="R23" s="266"/>
      <c r="S23" s="267"/>
      <c r="T23" s="266">
        <v>19</v>
      </c>
      <c r="U23" s="267"/>
      <c r="V23" s="264"/>
      <c r="W23" s="270"/>
      <c r="X23" s="266">
        <v>12</v>
      </c>
      <c r="Y23" s="267"/>
      <c r="Z23" s="266"/>
      <c r="AA23" s="268"/>
      <c r="AB23" s="266">
        <v>13</v>
      </c>
      <c r="AC23" s="267"/>
      <c r="AD23" s="266"/>
      <c r="AE23" s="267"/>
      <c r="AF23" s="266"/>
      <c r="AG23" s="268"/>
      <c r="AH23" s="271"/>
      <c r="AI23" s="268"/>
      <c r="AJ23" s="407"/>
      <c r="AK23" s="409"/>
      <c r="AL23" s="410" t="e">
        <f>RANK(AX23,$Y$5:$Y$20)</f>
        <v>#N/A</v>
      </c>
    </row>
    <row r="24" spans="1:38" ht="15" customHeight="1" thickBot="1">
      <c r="A24" s="420"/>
      <c r="B24" s="272"/>
      <c r="C24" s="273"/>
      <c r="D24" s="274"/>
      <c r="E24" s="275"/>
      <c r="F24" s="274"/>
      <c r="G24" s="275"/>
      <c r="H24" s="274"/>
      <c r="I24" s="275"/>
      <c r="J24" s="274"/>
      <c r="K24" s="276"/>
      <c r="L24" s="274"/>
      <c r="M24" s="275"/>
      <c r="N24" s="277"/>
      <c r="O24" s="275"/>
      <c r="P24" s="274"/>
      <c r="Q24" s="275"/>
      <c r="R24" s="274"/>
      <c r="S24" s="275"/>
      <c r="T24" s="274"/>
      <c r="U24" s="275"/>
      <c r="V24" s="272"/>
      <c r="W24" s="278"/>
      <c r="X24" s="274"/>
      <c r="Y24" s="275"/>
      <c r="Z24" s="274"/>
      <c r="AA24" s="276"/>
      <c r="AB24" s="274"/>
      <c r="AC24" s="275"/>
      <c r="AD24" s="274"/>
      <c r="AE24" s="275"/>
      <c r="AF24" s="274"/>
      <c r="AG24" s="276"/>
      <c r="AH24" s="279"/>
      <c r="AI24" s="276"/>
      <c r="AJ24" s="408"/>
      <c r="AK24" s="409"/>
      <c r="AL24" s="410" t="e">
        <f>RANK(AX24,$Y$5:$Y$20)</f>
        <v>#N/A</v>
      </c>
    </row>
    <row r="25" spans="1:38" ht="15" customHeight="1">
      <c r="A25" s="421" t="s">
        <v>214</v>
      </c>
      <c r="B25" s="256"/>
      <c r="C25" s="257"/>
      <c r="D25" s="258"/>
      <c r="E25" s="259"/>
      <c r="F25" s="258"/>
      <c r="G25" s="259">
        <v>10</v>
      </c>
      <c r="H25" s="258">
        <v>9</v>
      </c>
      <c r="I25" s="259">
        <v>11</v>
      </c>
      <c r="J25" s="258">
        <v>15</v>
      </c>
      <c r="K25" s="260">
        <v>13</v>
      </c>
      <c r="L25" s="258"/>
      <c r="M25" s="259">
        <v>19</v>
      </c>
      <c r="N25" s="261"/>
      <c r="O25" s="259">
        <v>14</v>
      </c>
      <c r="P25" s="258"/>
      <c r="Q25" s="259"/>
      <c r="R25" s="258"/>
      <c r="S25" s="259"/>
      <c r="T25" s="258"/>
      <c r="U25" s="259"/>
      <c r="V25" s="256"/>
      <c r="W25" s="262"/>
      <c r="X25" s="258">
        <v>10</v>
      </c>
      <c r="Y25" s="259">
        <v>12</v>
      </c>
      <c r="Z25" s="258"/>
      <c r="AA25" s="260"/>
      <c r="AB25" s="258"/>
      <c r="AC25" s="259">
        <v>10</v>
      </c>
      <c r="AD25" s="258"/>
      <c r="AE25" s="259"/>
      <c r="AF25" s="258"/>
      <c r="AG25" s="260"/>
      <c r="AH25" s="263">
        <v>16</v>
      </c>
      <c r="AI25" s="260">
        <v>14</v>
      </c>
      <c r="AJ25" s="406">
        <f>SUM(B25:AI27)</f>
        <v>162</v>
      </c>
      <c r="AK25" s="409">
        <f>COUNT(B25:AI27)</f>
        <v>13</v>
      </c>
      <c r="AL25" s="410">
        <f>RANK(AJ25,$AJ$22:$AJ$36)</f>
        <v>5</v>
      </c>
    </row>
    <row r="26" spans="1:38" ht="15" customHeight="1">
      <c r="A26" s="421"/>
      <c r="B26" s="264"/>
      <c r="C26" s="265"/>
      <c r="D26" s="266"/>
      <c r="E26" s="267"/>
      <c r="F26" s="266"/>
      <c r="G26" s="267"/>
      <c r="H26" s="266"/>
      <c r="I26" s="267"/>
      <c r="J26" s="266"/>
      <c r="K26" s="268"/>
      <c r="L26" s="266"/>
      <c r="M26" s="267"/>
      <c r="N26" s="269"/>
      <c r="O26" s="267"/>
      <c r="P26" s="266"/>
      <c r="Q26" s="267"/>
      <c r="R26" s="266"/>
      <c r="S26" s="267"/>
      <c r="T26" s="266"/>
      <c r="U26" s="267"/>
      <c r="V26" s="264"/>
      <c r="W26" s="270"/>
      <c r="X26" s="266"/>
      <c r="Y26" s="267"/>
      <c r="Z26" s="266"/>
      <c r="AA26" s="268"/>
      <c r="AB26" s="266"/>
      <c r="AC26" s="267">
        <v>9</v>
      </c>
      <c r="AD26" s="266"/>
      <c r="AE26" s="267"/>
      <c r="AF26" s="266"/>
      <c r="AG26" s="268"/>
      <c r="AH26" s="271"/>
      <c r="AI26" s="268"/>
      <c r="AJ26" s="407"/>
      <c r="AK26" s="409"/>
      <c r="AL26" s="410" t="e">
        <f>RANK(AX26,$Y$5:$Y$20)</f>
        <v>#N/A</v>
      </c>
    </row>
    <row r="27" spans="1:38" ht="15" customHeight="1" thickBot="1">
      <c r="A27" s="421"/>
      <c r="B27" s="280"/>
      <c r="C27" s="281"/>
      <c r="D27" s="282"/>
      <c r="E27" s="283"/>
      <c r="F27" s="282"/>
      <c r="G27" s="283"/>
      <c r="H27" s="282"/>
      <c r="I27" s="283"/>
      <c r="J27" s="282"/>
      <c r="K27" s="284"/>
      <c r="L27" s="282"/>
      <c r="M27" s="283"/>
      <c r="N27" s="285"/>
      <c r="O27" s="283"/>
      <c r="P27" s="282"/>
      <c r="Q27" s="283"/>
      <c r="R27" s="282"/>
      <c r="S27" s="283"/>
      <c r="T27" s="282"/>
      <c r="U27" s="283"/>
      <c r="V27" s="280"/>
      <c r="W27" s="286"/>
      <c r="X27" s="282"/>
      <c r="Y27" s="283"/>
      <c r="Z27" s="282"/>
      <c r="AA27" s="284"/>
      <c r="AB27" s="282"/>
      <c r="AC27" s="283"/>
      <c r="AD27" s="282"/>
      <c r="AE27" s="283"/>
      <c r="AF27" s="282"/>
      <c r="AG27" s="284"/>
      <c r="AH27" s="287"/>
      <c r="AI27" s="284"/>
      <c r="AJ27" s="408"/>
      <c r="AK27" s="409"/>
      <c r="AL27" s="410" t="e">
        <f>RANK(AX27,$Y$5:$Y$20)</f>
        <v>#N/A</v>
      </c>
    </row>
    <row r="28" spans="1:38" ht="15" customHeight="1">
      <c r="A28" s="422" t="s">
        <v>69</v>
      </c>
      <c r="B28" s="256">
        <v>25</v>
      </c>
      <c r="C28" s="257">
        <v>19</v>
      </c>
      <c r="D28" s="258"/>
      <c r="E28" s="259"/>
      <c r="F28" s="258"/>
      <c r="G28" s="259"/>
      <c r="H28" s="258"/>
      <c r="I28" s="259"/>
      <c r="J28" s="258"/>
      <c r="K28" s="260"/>
      <c r="L28" s="258"/>
      <c r="M28" s="259"/>
      <c r="N28" s="261"/>
      <c r="O28" s="259">
        <v>22</v>
      </c>
      <c r="P28" s="258">
        <v>25</v>
      </c>
      <c r="Q28" s="259">
        <v>16</v>
      </c>
      <c r="R28" s="258"/>
      <c r="S28" s="259"/>
      <c r="T28" s="258"/>
      <c r="U28" s="259"/>
      <c r="V28" s="256"/>
      <c r="W28" s="262"/>
      <c r="X28" s="258"/>
      <c r="Y28" s="259"/>
      <c r="Z28" s="258"/>
      <c r="AA28" s="260"/>
      <c r="AB28" s="258"/>
      <c r="AC28" s="259">
        <v>12</v>
      </c>
      <c r="AD28" s="258">
        <v>22</v>
      </c>
      <c r="AE28" s="259">
        <v>25</v>
      </c>
      <c r="AF28" s="258">
        <v>22</v>
      </c>
      <c r="AG28" s="260">
        <v>17</v>
      </c>
      <c r="AH28" s="263"/>
      <c r="AI28" s="260"/>
      <c r="AJ28" s="406">
        <f>SUM(B28:AI30)</f>
        <v>277</v>
      </c>
      <c r="AK28" s="409">
        <f>COUNT(B28:AI30)</f>
        <v>14</v>
      </c>
      <c r="AL28" s="410">
        <f>RANK(AJ28,$AJ$22:$AJ$36)</f>
        <v>1</v>
      </c>
    </row>
    <row r="29" spans="1:38" ht="15" customHeight="1">
      <c r="A29" s="422"/>
      <c r="B29" s="264">
        <v>22</v>
      </c>
      <c r="C29" s="265">
        <v>16</v>
      </c>
      <c r="D29" s="266"/>
      <c r="E29" s="267"/>
      <c r="F29" s="266"/>
      <c r="G29" s="267"/>
      <c r="H29" s="266"/>
      <c r="I29" s="267"/>
      <c r="J29" s="266"/>
      <c r="K29" s="268"/>
      <c r="L29" s="266"/>
      <c r="M29" s="267"/>
      <c r="N29" s="269"/>
      <c r="O29" s="267"/>
      <c r="P29" s="266"/>
      <c r="Q29" s="267"/>
      <c r="R29" s="266"/>
      <c r="S29" s="267"/>
      <c r="T29" s="266"/>
      <c r="U29" s="267"/>
      <c r="V29" s="264"/>
      <c r="W29" s="270"/>
      <c r="X29" s="266"/>
      <c r="Y29" s="267"/>
      <c r="Z29" s="266"/>
      <c r="AA29" s="268"/>
      <c r="AB29" s="266"/>
      <c r="AC29" s="267"/>
      <c r="AD29" s="266">
        <v>17</v>
      </c>
      <c r="AE29" s="267">
        <v>17</v>
      </c>
      <c r="AF29" s="266"/>
      <c r="AG29" s="268"/>
      <c r="AH29" s="271"/>
      <c r="AI29" s="268"/>
      <c r="AJ29" s="407"/>
      <c r="AK29" s="409"/>
      <c r="AL29" s="410" t="e">
        <f>RANK(AX29,$Y$5:$Y$20)</f>
        <v>#N/A</v>
      </c>
    </row>
    <row r="30" spans="1:38" ht="15" customHeight="1" thickBot="1">
      <c r="A30" s="422"/>
      <c r="B30" s="280"/>
      <c r="C30" s="281"/>
      <c r="D30" s="282"/>
      <c r="E30" s="283"/>
      <c r="F30" s="282"/>
      <c r="G30" s="283"/>
      <c r="H30" s="282"/>
      <c r="I30" s="283"/>
      <c r="J30" s="282"/>
      <c r="K30" s="284"/>
      <c r="L30" s="282"/>
      <c r="M30" s="283"/>
      <c r="N30" s="285"/>
      <c r="O30" s="283"/>
      <c r="P30" s="282"/>
      <c r="Q30" s="283"/>
      <c r="R30" s="282"/>
      <c r="S30" s="283"/>
      <c r="T30" s="282"/>
      <c r="U30" s="283"/>
      <c r="V30" s="280"/>
      <c r="W30" s="286"/>
      <c r="X30" s="282"/>
      <c r="Y30" s="283"/>
      <c r="Z30" s="282"/>
      <c r="AA30" s="284"/>
      <c r="AB30" s="282"/>
      <c r="AC30" s="283"/>
      <c r="AD30" s="282"/>
      <c r="AE30" s="283"/>
      <c r="AF30" s="282"/>
      <c r="AG30" s="284"/>
      <c r="AH30" s="287"/>
      <c r="AI30" s="284"/>
      <c r="AJ30" s="408"/>
      <c r="AK30" s="409"/>
      <c r="AL30" s="410" t="e">
        <f>RANK(AX30,$Y$5:$Y$20)</f>
        <v>#N/A</v>
      </c>
    </row>
    <row r="31" spans="1:38" ht="15" customHeight="1">
      <c r="A31" s="423" t="s">
        <v>122</v>
      </c>
      <c r="B31" s="256"/>
      <c r="C31" s="257"/>
      <c r="D31" s="258"/>
      <c r="E31" s="259"/>
      <c r="F31" s="258">
        <v>22</v>
      </c>
      <c r="G31" s="259">
        <v>12</v>
      </c>
      <c r="H31" s="258"/>
      <c r="I31" s="259"/>
      <c r="J31" s="258">
        <v>22</v>
      </c>
      <c r="K31" s="260">
        <v>15</v>
      </c>
      <c r="L31" s="258">
        <v>16</v>
      </c>
      <c r="M31" s="259"/>
      <c r="N31" s="261"/>
      <c r="O31" s="259"/>
      <c r="P31" s="258"/>
      <c r="Q31" s="259"/>
      <c r="R31" s="258"/>
      <c r="S31" s="259"/>
      <c r="T31" s="258">
        <v>17</v>
      </c>
      <c r="U31" s="259">
        <v>22</v>
      </c>
      <c r="V31" s="256"/>
      <c r="W31" s="262"/>
      <c r="X31" s="258"/>
      <c r="Y31" s="259"/>
      <c r="Z31" s="258"/>
      <c r="AA31" s="260"/>
      <c r="AB31" s="258">
        <v>10</v>
      </c>
      <c r="AC31" s="259"/>
      <c r="AD31" s="258"/>
      <c r="AE31" s="259"/>
      <c r="AF31" s="258"/>
      <c r="AG31" s="260"/>
      <c r="AH31" s="263">
        <v>25</v>
      </c>
      <c r="AI31" s="260">
        <v>13</v>
      </c>
      <c r="AJ31" s="406">
        <f>SUM(B31:AI33)</f>
        <v>232</v>
      </c>
      <c r="AK31" s="409">
        <f>COUNT(B31:AI33)</f>
        <v>13</v>
      </c>
      <c r="AL31" s="410">
        <f>RANK(AJ31,$AJ$22:$AJ$36)</f>
        <v>3</v>
      </c>
    </row>
    <row r="32" spans="1:38" ht="15" customHeight="1">
      <c r="A32" s="423"/>
      <c r="B32" s="264"/>
      <c r="C32" s="265"/>
      <c r="D32" s="266"/>
      <c r="E32" s="267"/>
      <c r="F32" s="266">
        <v>17</v>
      </c>
      <c r="G32" s="267"/>
      <c r="H32" s="266"/>
      <c r="I32" s="267"/>
      <c r="J32" s="266">
        <v>19</v>
      </c>
      <c r="K32" s="268"/>
      <c r="L32" s="266"/>
      <c r="M32" s="267"/>
      <c r="N32" s="269"/>
      <c r="O32" s="267"/>
      <c r="P32" s="266"/>
      <c r="Q32" s="267"/>
      <c r="R32" s="266"/>
      <c r="S32" s="267"/>
      <c r="T32" s="266"/>
      <c r="U32" s="267"/>
      <c r="V32" s="264"/>
      <c r="W32" s="270"/>
      <c r="X32" s="266"/>
      <c r="Y32" s="267"/>
      <c r="Z32" s="266"/>
      <c r="AA32" s="268"/>
      <c r="AB32" s="266"/>
      <c r="AC32" s="267"/>
      <c r="AD32" s="266"/>
      <c r="AE32" s="267"/>
      <c r="AF32" s="266"/>
      <c r="AG32" s="268"/>
      <c r="AH32" s="271">
        <v>22</v>
      </c>
      <c r="AI32" s="268"/>
      <c r="AJ32" s="407"/>
      <c r="AK32" s="409"/>
      <c r="AL32" s="410" t="e">
        <f>RANK(AX32,$Y$5:$Y$20)</f>
        <v>#N/A</v>
      </c>
    </row>
    <row r="33" spans="1:38" ht="15" customHeight="1" thickBot="1">
      <c r="A33" s="423"/>
      <c r="B33" s="280"/>
      <c r="C33" s="281"/>
      <c r="D33" s="282"/>
      <c r="E33" s="283"/>
      <c r="F33" s="282"/>
      <c r="G33" s="283"/>
      <c r="H33" s="282"/>
      <c r="I33" s="283"/>
      <c r="J33" s="282"/>
      <c r="K33" s="284"/>
      <c r="L33" s="282"/>
      <c r="M33" s="283"/>
      <c r="N33" s="285"/>
      <c r="O33" s="283"/>
      <c r="P33" s="282"/>
      <c r="Q33" s="283"/>
      <c r="R33" s="282"/>
      <c r="S33" s="283"/>
      <c r="T33" s="282"/>
      <c r="U33" s="283"/>
      <c r="V33" s="280"/>
      <c r="W33" s="286"/>
      <c r="X33" s="282"/>
      <c r="Y33" s="283"/>
      <c r="Z33" s="282"/>
      <c r="AA33" s="284"/>
      <c r="AB33" s="282"/>
      <c r="AC33" s="283"/>
      <c r="AD33" s="282"/>
      <c r="AE33" s="283"/>
      <c r="AF33" s="282"/>
      <c r="AG33" s="284"/>
      <c r="AH33" s="287"/>
      <c r="AI33" s="284"/>
      <c r="AJ33" s="408"/>
      <c r="AK33" s="409"/>
      <c r="AL33" s="410" t="e">
        <f>RANK(AX33,$Y$5:$Y$20)</f>
        <v>#N/A</v>
      </c>
    </row>
    <row r="34" spans="1:38" ht="15" customHeight="1">
      <c r="A34" s="422" t="s">
        <v>47</v>
      </c>
      <c r="B34" s="256"/>
      <c r="C34" s="257"/>
      <c r="D34" s="258"/>
      <c r="E34" s="259">
        <v>22</v>
      </c>
      <c r="F34" s="258">
        <v>19</v>
      </c>
      <c r="G34" s="259"/>
      <c r="H34" s="258"/>
      <c r="I34" s="259"/>
      <c r="J34" s="258">
        <v>25</v>
      </c>
      <c r="K34" s="259">
        <v>25</v>
      </c>
      <c r="L34" s="258"/>
      <c r="M34" s="259"/>
      <c r="N34" s="261"/>
      <c r="O34" s="259"/>
      <c r="P34" s="258"/>
      <c r="Q34" s="259"/>
      <c r="R34" s="258"/>
      <c r="S34" s="259"/>
      <c r="T34" s="258"/>
      <c r="U34" s="259">
        <v>25</v>
      </c>
      <c r="V34" s="256">
        <v>22</v>
      </c>
      <c r="W34" s="262">
        <v>22</v>
      </c>
      <c r="X34" s="258"/>
      <c r="Y34" s="259"/>
      <c r="Z34" s="258"/>
      <c r="AA34" s="260"/>
      <c r="AB34" s="258"/>
      <c r="AC34" s="259"/>
      <c r="AD34" s="258"/>
      <c r="AE34" s="259"/>
      <c r="AF34" s="258"/>
      <c r="AG34" s="260">
        <v>22</v>
      </c>
      <c r="AH34" s="263">
        <v>19</v>
      </c>
      <c r="AI34" s="260">
        <v>25</v>
      </c>
      <c r="AJ34" s="406">
        <f>SUM(B34:AI36)</f>
        <v>272</v>
      </c>
      <c r="AK34" s="409">
        <f>COUNT(B34:AI36)</f>
        <v>13</v>
      </c>
      <c r="AL34" s="410">
        <f>RANK(AJ34,$AJ$22:$AJ$36)</f>
        <v>2</v>
      </c>
    </row>
    <row r="35" spans="1:38" ht="15" customHeight="1">
      <c r="A35" s="422"/>
      <c r="B35" s="264"/>
      <c r="C35" s="265"/>
      <c r="D35" s="266"/>
      <c r="E35" s="267"/>
      <c r="F35" s="266"/>
      <c r="G35" s="267"/>
      <c r="H35" s="266"/>
      <c r="I35" s="267"/>
      <c r="J35" s="266">
        <v>17</v>
      </c>
      <c r="K35" s="267">
        <v>14</v>
      </c>
      <c r="L35" s="266"/>
      <c r="M35" s="267"/>
      <c r="N35" s="269"/>
      <c r="O35" s="267"/>
      <c r="P35" s="266"/>
      <c r="Q35" s="267"/>
      <c r="R35" s="266"/>
      <c r="S35" s="267"/>
      <c r="T35" s="266"/>
      <c r="U35" s="267"/>
      <c r="V35" s="264"/>
      <c r="W35" s="270"/>
      <c r="X35" s="266"/>
      <c r="Y35" s="267"/>
      <c r="Z35" s="266"/>
      <c r="AA35" s="268"/>
      <c r="AB35" s="266"/>
      <c r="AC35" s="267"/>
      <c r="AD35" s="266"/>
      <c r="AE35" s="267"/>
      <c r="AF35" s="266"/>
      <c r="AG35" s="268"/>
      <c r="AH35" s="271"/>
      <c r="AI35" s="268">
        <v>15</v>
      </c>
      <c r="AJ35" s="407"/>
      <c r="AK35" s="409"/>
      <c r="AL35" s="410" t="e">
        <f>RANK(AX35,$Y$5:$Y$20)</f>
        <v>#N/A</v>
      </c>
    </row>
    <row r="36" spans="1:38" ht="15" customHeight="1" thickBot="1">
      <c r="A36" s="424"/>
      <c r="B36" s="280"/>
      <c r="C36" s="281"/>
      <c r="D36" s="282"/>
      <c r="E36" s="283"/>
      <c r="F36" s="282"/>
      <c r="G36" s="283"/>
      <c r="H36" s="282"/>
      <c r="I36" s="283"/>
      <c r="J36" s="282"/>
      <c r="K36" s="284"/>
      <c r="L36" s="282"/>
      <c r="M36" s="283"/>
      <c r="N36" s="285"/>
      <c r="O36" s="283"/>
      <c r="P36" s="282"/>
      <c r="Q36" s="283"/>
      <c r="R36" s="282"/>
      <c r="S36" s="283"/>
      <c r="T36" s="282"/>
      <c r="U36" s="283"/>
      <c r="V36" s="280"/>
      <c r="W36" s="286"/>
      <c r="X36" s="282"/>
      <c r="Y36" s="283"/>
      <c r="Z36" s="282"/>
      <c r="AA36" s="284"/>
      <c r="AB36" s="282"/>
      <c r="AC36" s="283"/>
      <c r="AD36" s="282"/>
      <c r="AE36" s="283"/>
      <c r="AF36" s="282"/>
      <c r="AG36" s="284"/>
      <c r="AH36" s="287"/>
      <c r="AI36" s="284"/>
      <c r="AJ36" s="408"/>
      <c r="AK36" s="409"/>
      <c r="AL36" s="410" t="e">
        <f>RANK(AX36,$Y$5:$Y$20)</f>
        <v>#N/A</v>
      </c>
    </row>
    <row r="37" ht="15" customHeight="1" thickBot="1">
      <c r="AL37" s="292"/>
    </row>
    <row r="38" spans="1:38" ht="15" customHeight="1">
      <c r="A38" s="425" t="s">
        <v>144</v>
      </c>
      <c r="B38" s="256">
        <v>19</v>
      </c>
      <c r="C38" s="257">
        <v>14</v>
      </c>
      <c r="D38" s="258"/>
      <c r="E38" s="259"/>
      <c r="F38" s="258"/>
      <c r="G38" s="259"/>
      <c r="H38" s="258"/>
      <c r="I38" s="259"/>
      <c r="J38" s="258">
        <v>16</v>
      </c>
      <c r="K38" s="260"/>
      <c r="L38" s="258">
        <v>22</v>
      </c>
      <c r="M38" s="259"/>
      <c r="N38" s="261"/>
      <c r="O38" s="259"/>
      <c r="P38" s="258"/>
      <c r="Q38" s="259"/>
      <c r="R38" s="258"/>
      <c r="S38" s="259">
        <v>17</v>
      </c>
      <c r="T38" s="258"/>
      <c r="U38" s="259"/>
      <c r="V38" s="256">
        <v>17</v>
      </c>
      <c r="W38" s="262">
        <v>15</v>
      </c>
      <c r="X38" s="258"/>
      <c r="Y38" s="259"/>
      <c r="Z38" s="258"/>
      <c r="AA38" s="260"/>
      <c r="AB38" s="258">
        <v>15</v>
      </c>
      <c r="AC38" s="259"/>
      <c r="AD38" s="258">
        <v>15</v>
      </c>
      <c r="AE38" s="259">
        <v>16</v>
      </c>
      <c r="AF38" s="258"/>
      <c r="AG38" s="260"/>
      <c r="AH38" s="263">
        <v>17</v>
      </c>
      <c r="AI38" s="260"/>
      <c r="AJ38" s="406">
        <f>SUM(B38:AI40)</f>
        <v>183</v>
      </c>
      <c r="AK38" s="409">
        <f>COUNT(B38:AI40)</f>
        <v>11</v>
      </c>
      <c r="AL38" s="410">
        <f>RANK(AJ38,$AJ$38:$AJ$55)</f>
        <v>4</v>
      </c>
    </row>
    <row r="39" spans="1:38" ht="15" customHeight="1">
      <c r="A39" s="426"/>
      <c r="B39" s="264"/>
      <c r="C39" s="265"/>
      <c r="D39" s="266"/>
      <c r="E39" s="267"/>
      <c r="F39" s="266"/>
      <c r="G39" s="267"/>
      <c r="H39" s="266"/>
      <c r="I39" s="267"/>
      <c r="J39" s="266"/>
      <c r="K39" s="268"/>
      <c r="L39" s="266"/>
      <c r="M39" s="267"/>
      <c r="N39" s="269"/>
      <c r="O39" s="267"/>
      <c r="P39" s="266"/>
      <c r="Q39" s="267"/>
      <c r="R39" s="266"/>
      <c r="S39" s="267"/>
      <c r="T39" s="266"/>
      <c r="U39" s="267"/>
      <c r="V39" s="264"/>
      <c r="W39" s="270"/>
      <c r="X39" s="266"/>
      <c r="Y39" s="267"/>
      <c r="Z39" s="266"/>
      <c r="AA39" s="268"/>
      <c r="AB39" s="266"/>
      <c r="AC39" s="267"/>
      <c r="AD39" s="266"/>
      <c r="AE39" s="267"/>
      <c r="AF39" s="266"/>
      <c r="AG39" s="268"/>
      <c r="AH39" s="271"/>
      <c r="AI39" s="268"/>
      <c r="AJ39" s="407"/>
      <c r="AK39" s="409"/>
      <c r="AL39" s="410" t="e">
        <f>RANK(AX39,$Y$5:$Y$20)</f>
        <v>#N/A</v>
      </c>
    </row>
    <row r="40" spans="1:38" ht="15" customHeight="1" thickBot="1">
      <c r="A40" s="427"/>
      <c r="B40" s="272"/>
      <c r="C40" s="273"/>
      <c r="D40" s="274"/>
      <c r="E40" s="275"/>
      <c r="F40" s="274"/>
      <c r="G40" s="275"/>
      <c r="H40" s="274"/>
      <c r="I40" s="275"/>
      <c r="J40" s="274"/>
      <c r="K40" s="276"/>
      <c r="L40" s="274"/>
      <c r="M40" s="275"/>
      <c r="N40" s="277"/>
      <c r="O40" s="275"/>
      <c r="P40" s="274"/>
      <c r="Q40" s="275"/>
      <c r="R40" s="274"/>
      <c r="S40" s="275"/>
      <c r="T40" s="274"/>
      <c r="U40" s="275"/>
      <c r="V40" s="272"/>
      <c r="W40" s="278"/>
      <c r="X40" s="274"/>
      <c r="Y40" s="275"/>
      <c r="Z40" s="274"/>
      <c r="AA40" s="276"/>
      <c r="AB40" s="274"/>
      <c r="AC40" s="275"/>
      <c r="AD40" s="274"/>
      <c r="AE40" s="275"/>
      <c r="AF40" s="274"/>
      <c r="AG40" s="276"/>
      <c r="AH40" s="279"/>
      <c r="AI40" s="276"/>
      <c r="AJ40" s="408"/>
      <c r="AK40" s="409"/>
      <c r="AL40" s="410" t="e">
        <f>RANK(AX40,$Y$5:$Y$20)</f>
        <v>#N/A</v>
      </c>
    </row>
    <row r="41" spans="1:38" ht="15" customHeight="1">
      <c r="A41" s="428" t="s">
        <v>109</v>
      </c>
      <c r="B41" s="256"/>
      <c r="C41" s="257"/>
      <c r="D41" s="258"/>
      <c r="E41" s="259"/>
      <c r="F41" s="258"/>
      <c r="G41" s="259">
        <v>11</v>
      </c>
      <c r="H41" s="258">
        <v>16</v>
      </c>
      <c r="I41" s="259">
        <v>14</v>
      </c>
      <c r="J41" s="258"/>
      <c r="K41" s="260"/>
      <c r="L41" s="258"/>
      <c r="M41" s="259">
        <v>16</v>
      </c>
      <c r="N41" s="261"/>
      <c r="O41" s="259"/>
      <c r="P41" s="258"/>
      <c r="Q41" s="259"/>
      <c r="R41" s="258"/>
      <c r="S41" s="259">
        <v>19</v>
      </c>
      <c r="T41" s="258"/>
      <c r="U41" s="259"/>
      <c r="V41" s="256"/>
      <c r="W41" s="262"/>
      <c r="X41" s="258">
        <v>15</v>
      </c>
      <c r="Y41" s="259">
        <v>17</v>
      </c>
      <c r="Z41" s="258"/>
      <c r="AA41" s="260"/>
      <c r="AB41" s="258">
        <v>9</v>
      </c>
      <c r="AC41" s="259">
        <v>19</v>
      </c>
      <c r="AD41" s="258">
        <v>16</v>
      </c>
      <c r="AE41" s="259"/>
      <c r="AF41" s="258"/>
      <c r="AG41" s="260"/>
      <c r="AH41" s="263"/>
      <c r="AI41" s="260"/>
      <c r="AJ41" s="406">
        <f>SUM(B41:AI43)</f>
        <v>169</v>
      </c>
      <c r="AK41" s="409">
        <f>COUNT(B41:AI43)</f>
        <v>12</v>
      </c>
      <c r="AL41" s="410">
        <f>RANK(AJ41,$AJ$38:$AJ$55)</f>
        <v>6</v>
      </c>
    </row>
    <row r="42" spans="1:38" ht="15" customHeight="1">
      <c r="A42" s="428"/>
      <c r="B42" s="264"/>
      <c r="C42" s="265"/>
      <c r="D42" s="266"/>
      <c r="E42" s="267"/>
      <c r="F42" s="266"/>
      <c r="G42" s="267"/>
      <c r="H42" s="266">
        <v>8</v>
      </c>
      <c r="I42" s="267"/>
      <c r="J42" s="266"/>
      <c r="K42" s="268"/>
      <c r="L42" s="266"/>
      <c r="M42" s="267"/>
      <c r="N42" s="269"/>
      <c r="O42" s="267"/>
      <c r="P42" s="266"/>
      <c r="Q42" s="267"/>
      <c r="R42" s="266"/>
      <c r="S42" s="267"/>
      <c r="T42" s="266"/>
      <c r="U42" s="267"/>
      <c r="V42" s="264"/>
      <c r="W42" s="270"/>
      <c r="X42" s="266">
        <v>9</v>
      </c>
      <c r="Y42" s="267"/>
      <c r="Z42" s="266"/>
      <c r="AA42" s="268"/>
      <c r="AB42" s="266"/>
      <c r="AC42" s="267"/>
      <c r="AD42" s="266"/>
      <c r="AE42" s="267"/>
      <c r="AF42" s="266"/>
      <c r="AG42" s="268"/>
      <c r="AH42" s="271"/>
      <c r="AI42" s="268"/>
      <c r="AJ42" s="407"/>
      <c r="AK42" s="409"/>
      <c r="AL42" s="410" t="e">
        <f>RANK(AX42,$Y$5:$Y$20)</f>
        <v>#N/A</v>
      </c>
    </row>
    <row r="43" spans="1:38" ht="15" customHeight="1" thickBot="1">
      <c r="A43" s="428"/>
      <c r="B43" s="280"/>
      <c r="C43" s="281"/>
      <c r="D43" s="282"/>
      <c r="E43" s="283"/>
      <c r="F43" s="282"/>
      <c r="G43" s="283"/>
      <c r="H43" s="282"/>
      <c r="I43" s="283"/>
      <c r="J43" s="282"/>
      <c r="K43" s="284"/>
      <c r="L43" s="282"/>
      <c r="M43" s="283"/>
      <c r="N43" s="285"/>
      <c r="O43" s="283"/>
      <c r="P43" s="282"/>
      <c r="Q43" s="283"/>
      <c r="R43" s="282"/>
      <c r="S43" s="283"/>
      <c r="T43" s="282"/>
      <c r="U43" s="283"/>
      <c r="V43" s="280"/>
      <c r="W43" s="286"/>
      <c r="X43" s="282"/>
      <c r="Y43" s="283"/>
      <c r="Z43" s="282"/>
      <c r="AA43" s="284"/>
      <c r="AB43" s="282"/>
      <c r="AC43" s="283"/>
      <c r="AD43" s="282"/>
      <c r="AE43" s="283"/>
      <c r="AF43" s="282"/>
      <c r="AG43" s="284"/>
      <c r="AH43" s="287"/>
      <c r="AI43" s="284"/>
      <c r="AJ43" s="408"/>
      <c r="AK43" s="409"/>
      <c r="AL43" s="410" t="e">
        <f>RANK(AX43,$Y$5:$Y$20)</f>
        <v>#N/A</v>
      </c>
    </row>
    <row r="44" spans="1:38" ht="15" customHeight="1">
      <c r="A44" s="429" t="s">
        <v>18</v>
      </c>
      <c r="B44" s="256"/>
      <c r="C44" s="257">
        <v>15</v>
      </c>
      <c r="D44" s="258"/>
      <c r="E44" s="259">
        <v>17</v>
      </c>
      <c r="F44" s="258"/>
      <c r="G44" s="259">
        <v>22</v>
      </c>
      <c r="H44" s="258"/>
      <c r="I44" s="259"/>
      <c r="J44" s="258"/>
      <c r="K44" s="260">
        <v>19</v>
      </c>
      <c r="L44" s="258"/>
      <c r="M44" s="259"/>
      <c r="N44" s="261"/>
      <c r="O44" s="259"/>
      <c r="P44" s="258"/>
      <c r="Q44" s="259"/>
      <c r="R44" s="258"/>
      <c r="S44" s="259"/>
      <c r="T44" s="258"/>
      <c r="U44" s="259"/>
      <c r="V44" s="256"/>
      <c r="W44" s="262">
        <v>16</v>
      </c>
      <c r="X44" s="258"/>
      <c r="Y44" s="259"/>
      <c r="Z44" s="258">
        <v>25</v>
      </c>
      <c r="AA44" s="260"/>
      <c r="AB44" s="258"/>
      <c r="AC44" s="259"/>
      <c r="AD44" s="258">
        <v>25</v>
      </c>
      <c r="AE44" s="259"/>
      <c r="AF44" s="258"/>
      <c r="AG44" s="260"/>
      <c r="AH44" s="263"/>
      <c r="AI44" s="260">
        <v>19</v>
      </c>
      <c r="AJ44" s="406">
        <f>SUM(B44:AI46)</f>
        <v>221</v>
      </c>
      <c r="AK44" s="409">
        <f>COUNT(B44:AI46)</f>
        <v>12</v>
      </c>
      <c r="AL44" s="410">
        <f>RANK(AJ44,$AJ$38:$AJ$55)</f>
        <v>1</v>
      </c>
    </row>
    <row r="45" spans="1:38" ht="15" customHeight="1">
      <c r="A45" s="429"/>
      <c r="B45" s="264"/>
      <c r="C45" s="265"/>
      <c r="D45" s="266"/>
      <c r="E45" s="267"/>
      <c r="F45" s="266"/>
      <c r="G45" s="267">
        <v>16</v>
      </c>
      <c r="H45" s="266"/>
      <c r="I45" s="267"/>
      <c r="J45" s="266"/>
      <c r="K45" s="268">
        <v>16</v>
      </c>
      <c r="L45" s="266"/>
      <c r="M45" s="267"/>
      <c r="N45" s="269"/>
      <c r="O45" s="267"/>
      <c r="P45" s="266"/>
      <c r="Q45" s="267"/>
      <c r="R45" s="266"/>
      <c r="S45" s="267"/>
      <c r="T45" s="266"/>
      <c r="U45" s="267"/>
      <c r="V45" s="264"/>
      <c r="W45" s="270">
        <v>14</v>
      </c>
      <c r="X45" s="266"/>
      <c r="Y45" s="267"/>
      <c r="Z45" s="266"/>
      <c r="AA45" s="268"/>
      <c r="AB45" s="266"/>
      <c r="AC45" s="267"/>
      <c r="AD45" s="266"/>
      <c r="AE45" s="267"/>
      <c r="AF45" s="266"/>
      <c r="AG45" s="268"/>
      <c r="AH45" s="271"/>
      <c r="AI45" s="268">
        <v>17</v>
      </c>
      <c r="AJ45" s="407"/>
      <c r="AK45" s="409"/>
      <c r="AL45" s="410" t="e">
        <f>RANK(AX45,$Y$5:$Y$20)</f>
        <v>#N/A</v>
      </c>
    </row>
    <row r="46" spans="1:38" ht="15" customHeight="1" thickBot="1">
      <c r="A46" s="429"/>
      <c r="B46" s="280"/>
      <c r="C46" s="281"/>
      <c r="D46" s="282"/>
      <c r="E46" s="283"/>
      <c r="F46" s="282"/>
      <c r="G46" s="283"/>
      <c r="H46" s="282"/>
      <c r="I46" s="283"/>
      <c r="J46" s="282"/>
      <c r="K46" s="284"/>
      <c r="L46" s="282"/>
      <c r="M46" s="283"/>
      <c r="N46" s="285"/>
      <c r="O46" s="283"/>
      <c r="P46" s="282"/>
      <c r="Q46" s="283"/>
      <c r="R46" s="282"/>
      <c r="S46" s="283"/>
      <c r="T46" s="282"/>
      <c r="U46" s="283"/>
      <c r="V46" s="280"/>
      <c r="W46" s="286"/>
      <c r="X46" s="282"/>
      <c r="Y46" s="283"/>
      <c r="Z46" s="282"/>
      <c r="AA46" s="284"/>
      <c r="AB46" s="282"/>
      <c r="AC46" s="283"/>
      <c r="AD46" s="282"/>
      <c r="AE46" s="283"/>
      <c r="AF46" s="282"/>
      <c r="AG46" s="284"/>
      <c r="AH46" s="287"/>
      <c r="AI46" s="284"/>
      <c r="AJ46" s="408"/>
      <c r="AK46" s="409"/>
      <c r="AL46" s="410" t="e">
        <f>RANK(AX46,$Y$5:$Y$20)</f>
        <v>#N/A</v>
      </c>
    </row>
    <row r="47" spans="1:38" ht="15" customHeight="1">
      <c r="A47" s="429" t="s">
        <v>92</v>
      </c>
      <c r="B47" s="256"/>
      <c r="C47" s="257">
        <v>19</v>
      </c>
      <c r="D47" s="258"/>
      <c r="E47" s="259"/>
      <c r="F47" s="258"/>
      <c r="G47" s="259"/>
      <c r="H47" s="258">
        <v>11</v>
      </c>
      <c r="I47" s="259">
        <v>22</v>
      </c>
      <c r="J47" s="258"/>
      <c r="K47" s="260"/>
      <c r="L47" s="258"/>
      <c r="M47" s="259"/>
      <c r="N47" s="261">
        <v>15</v>
      </c>
      <c r="O47" s="259">
        <v>15</v>
      </c>
      <c r="P47" s="258">
        <v>14</v>
      </c>
      <c r="Q47" s="259">
        <v>14</v>
      </c>
      <c r="R47" s="258"/>
      <c r="S47" s="259"/>
      <c r="T47" s="258"/>
      <c r="U47" s="259"/>
      <c r="V47" s="256"/>
      <c r="W47" s="262"/>
      <c r="X47" s="258"/>
      <c r="Y47" s="259"/>
      <c r="Z47" s="258"/>
      <c r="AA47" s="260"/>
      <c r="AB47" s="258">
        <v>11</v>
      </c>
      <c r="AC47" s="259">
        <v>17</v>
      </c>
      <c r="AD47" s="258"/>
      <c r="AE47" s="259"/>
      <c r="AF47" s="258"/>
      <c r="AG47" s="260">
        <v>16</v>
      </c>
      <c r="AH47" s="263"/>
      <c r="AI47" s="260"/>
      <c r="AJ47" s="406">
        <f>SUM(B47:AI49)</f>
        <v>179</v>
      </c>
      <c r="AK47" s="409">
        <f>COUNT(B47:AI49)</f>
        <v>12</v>
      </c>
      <c r="AL47" s="410">
        <f>RANK(AJ47,$AJ$38:$AJ$55)</f>
        <v>5</v>
      </c>
    </row>
    <row r="48" spans="1:38" ht="15" customHeight="1">
      <c r="A48" s="429"/>
      <c r="B48" s="264"/>
      <c r="C48" s="265"/>
      <c r="D48" s="266"/>
      <c r="E48" s="267"/>
      <c r="F48" s="266"/>
      <c r="G48" s="267"/>
      <c r="H48" s="266"/>
      <c r="I48" s="267"/>
      <c r="J48" s="266"/>
      <c r="K48" s="268"/>
      <c r="L48" s="266"/>
      <c r="M48" s="267"/>
      <c r="N48" s="269"/>
      <c r="O48" s="267">
        <v>12</v>
      </c>
      <c r="P48" s="266"/>
      <c r="Q48" s="267">
        <v>13</v>
      </c>
      <c r="R48" s="266"/>
      <c r="S48" s="267"/>
      <c r="T48" s="266"/>
      <c r="U48" s="267"/>
      <c r="V48" s="264"/>
      <c r="W48" s="270"/>
      <c r="X48" s="266"/>
      <c r="Y48" s="267"/>
      <c r="Z48" s="266"/>
      <c r="AA48" s="268"/>
      <c r="AB48" s="266"/>
      <c r="AC48" s="267"/>
      <c r="AD48" s="266"/>
      <c r="AE48" s="267"/>
      <c r="AF48" s="266"/>
      <c r="AG48" s="268"/>
      <c r="AH48" s="271"/>
      <c r="AI48" s="268"/>
      <c r="AJ48" s="407"/>
      <c r="AK48" s="409"/>
      <c r="AL48" s="410" t="e">
        <f>RANK(AX48,$Y$5:$Y$20)</f>
        <v>#N/A</v>
      </c>
    </row>
    <row r="49" spans="1:38" ht="15" customHeight="1" thickBot="1">
      <c r="A49" s="429"/>
      <c r="B49" s="280"/>
      <c r="C49" s="281"/>
      <c r="D49" s="282"/>
      <c r="E49" s="283"/>
      <c r="F49" s="282"/>
      <c r="G49" s="283"/>
      <c r="H49" s="282"/>
      <c r="I49" s="283"/>
      <c r="J49" s="282"/>
      <c r="K49" s="284"/>
      <c r="L49" s="282"/>
      <c r="M49" s="283"/>
      <c r="N49" s="285"/>
      <c r="O49" s="283"/>
      <c r="P49" s="282"/>
      <c r="Q49" s="283"/>
      <c r="R49" s="282"/>
      <c r="S49" s="283"/>
      <c r="T49" s="282"/>
      <c r="U49" s="283"/>
      <c r="V49" s="280"/>
      <c r="W49" s="286"/>
      <c r="X49" s="282"/>
      <c r="Y49" s="283"/>
      <c r="Z49" s="282"/>
      <c r="AA49" s="284"/>
      <c r="AB49" s="282"/>
      <c r="AC49" s="283"/>
      <c r="AD49" s="282"/>
      <c r="AE49" s="283"/>
      <c r="AF49" s="282"/>
      <c r="AG49" s="284"/>
      <c r="AH49" s="287"/>
      <c r="AI49" s="284"/>
      <c r="AJ49" s="408"/>
      <c r="AK49" s="409"/>
      <c r="AL49" s="410" t="e">
        <f>RANK(AX49,$Y$5:$Y$20)</f>
        <v>#N/A</v>
      </c>
    </row>
    <row r="50" spans="1:38" ht="15" customHeight="1">
      <c r="A50" s="429" t="s">
        <v>135</v>
      </c>
      <c r="B50" s="256"/>
      <c r="C50" s="257"/>
      <c r="D50" s="258"/>
      <c r="E50" s="259"/>
      <c r="F50" s="258">
        <v>14</v>
      </c>
      <c r="G50" s="259"/>
      <c r="H50" s="258"/>
      <c r="I50" s="259"/>
      <c r="J50" s="258"/>
      <c r="K50" s="259">
        <v>22</v>
      </c>
      <c r="L50" s="258"/>
      <c r="M50" s="259">
        <v>17</v>
      </c>
      <c r="N50" s="261"/>
      <c r="O50" s="259"/>
      <c r="P50" s="258"/>
      <c r="Q50" s="259">
        <v>15</v>
      </c>
      <c r="R50" s="258"/>
      <c r="S50" s="259"/>
      <c r="T50" s="258"/>
      <c r="U50" s="259"/>
      <c r="V50" s="256">
        <v>16</v>
      </c>
      <c r="W50" s="262"/>
      <c r="X50" s="258"/>
      <c r="Y50" s="259">
        <v>13</v>
      </c>
      <c r="Z50" s="258"/>
      <c r="AA50" s="260"/>
      <c r="AB50" s="258"/>
      <c r="AC50" s="259">
        <v>16</v>
      </c>
      <c r="AD50" s="258"/>
      <c r="AE50" s="259"/>
      <c r="AF50" s="258"/>
      <c r="AG50" s="260"/>
      <c r="AH50" s="263"/>
      <c r="AI50" s="260">
        <v>22</v>
      </c>
      <c r="AJ50" s="406">
        <f>SUM(B50:AI52)</f>
        <v>193</v>
      </c>
      <c r="AK50" s="409">
        <f>COUNT(B50:AI52)</f>
        <v>12</v>
      </c>
      <c r="AL50" s="410">
        <f>RANK(AJ50,$AJ$38:$AJ$55)</f>
        <v>3</v>
      </c>
    </row>
    <row r="51" spans="1:38" ht="15" customHeight="1">
      <c r="A51" s="429"/>
      <c r="B51" s="264"/>
      <c r="C51" s="265"/>
      <c r="D51" s="266"/>
      <c r="E51" s="267"/>
      <c r="F51" s="266">
        <v>13</v>
      </c>
      <c r="G51" s="267"/>
      <c r="H51" s="266"/>
      <c r="I51" s="267"/>
      <c r="J51" s="266"/>
      <c r="K51" s="267">
        <v>17</v>
      </c>
      <c r="L51" s="266"/>
      <c r="M51" s="267"/>
      <c r="N51" s="269"/>
      <c r="O51" s="267"/>
      <c r="P51" s="266"/>
      <c r="Q51" s="267"/>
      <c r="R51" s="266"/>
      <c r="S51" s="267"/>
      <c r="T51" s="266"/>
      <c r="U51" s="267"/>
      <c r="V51" s="264">
        <v>12</v>
      </c>
      <c r="W51" s="270"/>
      <c r="X51" s="266"/>
      <c r="Y51" s="267"/>
      <c r="Z51" s="266"/>
      <c r="AA51" s="268"/>
      <c r="AB51" s="266"/>
      <c r="AC51" s="267"/>
      <c r="AD51" s="266"/>
      <c r="AE51" s="267"/>
      <c r="AF51" s="266"/>
      <c r="AG51" s="268"/>
      <c r="AH51" s="271"/>
      <c r="AI51" s="268">
        <v>16</v>
      </c>
      <c r="AJ51" s="407"/>
      <c r="AK51" s="409"/>
      <c r="AL51" s="410" t="e">
        <f>RANK(AX51,$Y$5:$Y$20)</f>
        <v>#N/A</v>
      </c>
    </row>
    <row r="52" spans="1:38" ht="15" customHeight="1" thickBot="1">
      <c r="A52" s="429"/>
      <c r="B52" s="272"/>
      <c r="C52" s="273"/>
      <c r="D52" s="274"/>
      <c r="E52" s="275"/>
      <c r="F52" s="274"/>
      <c r="G52" s="275"/>
      <c r="H52" s="274"/>
      <c r="I52" s="275"/>
      <c r="J52" s="274"/>
      <c r="K52" s="276"/>
      <c r="L52" s="274"/>
      <c r="M52" s="275"/>
      <c r="N52" s="277"/>
      <c r="O52" s="275"/>
      <c r="P52" s="274"/>
      <c r="Q52" s="275"/>
      <c r="R52" s="274"/>
      <c r="S52" s="275"/>
      <c r="T52" s="274"/>
      <c r="U52" s="275"/>
      <c r="V52" s="272"/>
      <c r="W52" s="278"/>
      <c r="X52" s="274"/>
      <c r="Y52" s="275"/>
      <c r="Z52" s="274"/>
      <c r="AA52" s="276"/>
      <c r="AB52" s="274"/>
      <c r="AC52" s="275"/>
      <c r="AD52" s="274"/>
      <c r="AE52" s="275"/>
      <c r="AF52" s="274"/>
      <c r="AG52" s="276"/>
      <c r="AH52" s="279"/>
      <c r="AI52" s="276"/>
      <c r="AJ52" s="408"/>
      <c r="AK52" s="409"/>
      <c r="AL52" s="410" t="e">
        <f>RANK(AX52,$Y$5:$Y$20)</f>
        <v>#N/A</v>
      </c>
    </row>
    <row r="53" spans="1:38" ht="15" customHeight="1">
      <c r="A53" s="428" t="s">
        <v>83</v>
      </c>
      <c r="B53" s="256"/>
      <c r="C53" s="257"/>
      <c r="D53" s="258"/>
      <c r="E53" s="259"/>
      <c r="F53" s="258"/>
      <c r="G53" s="259">
        <v>17</v>
      </c>
      <c r="H53" s="258">
        <v>19</v>
      </c>
      <c r="I53" s="259">
        <v>15</v>
      </c>
      <c r="J53" s="258"/>
      <c r="K53" s="260"/>
      <c r="L53" s="258"/>
      <c r="M53" s="259"/>
      <c r="N53" s="261"/>
      <c r="O53" s="259"/>
      <c r="P53" s="258">
        <v>16</v>
      </c>
      <c r="Q53" s="259"/>
      <c r="R53" s="258">
        <v>22</v>
      </c>
      <c r="S53" s="259"/>
      <c r="T53" s="258"/>
      <c r="U53" s="259">
        <v>16</v>
      </c>
      <c r="V53" s="256">
        <v>19</v>
      </c>
      <c r="W53" s="262"/>
      <c r="X53" s="258">
        <v>22</v>
      </c>
      <c r="Y53" s="259">
        <v>16</v>
      </c>
      <c r="Z53" s="258"/>
      <c r="AA53" s="260"/>
      <c r="AB53" s="258"/>
      <c r="AC53" s="259"/>
      <c r="AD53" s="258"/>
      <c r="AE53" s="259"/>
      <c r="AF53" s="258"/>
      <c r="AG53" s="260"/>
      <c r="AH53" s="263"/>
      <c r="AI53" s="260"/>
      <c r="AJ53" s="406">
        <f>SUM(B53:AI55)</f>
        <v>205</v>
      </c>
      <c r="AK53" s="409">
        <f>COUNT(B53:AI55)</f>
        <v>12</v>
      </c>
      <c r="AL53" s="410">
        <f>RANK(AJ53,$AJ$38:$AJ$55)</f>
        <v>2</v>
      </c>
    </row>
    <row r="54" spans="1:38" ht="15" customHeight="1">
      <c r="A54" s="428"/>
      <c r="B54" s="264"/>
      <c r="C54" s="265"/>
      <c r="D54" s="266"/>
      <c r="E54" s="267"/>
      <c r="F54" s="266"/>
      <c r="G54" s="267"/>
      <c r="H54" s="266"/>
      <c r="I54" s="267">
        <v>12</v>
      </c>
      <c r="J54" s="266"/>
      <c r="K54" s="268"/>
      <c r="L54" s="266"/>
      <c r="M54" s="267"/>
      <c r="N54" s="269"/>
      <c r="O54" s="267"/>
      <c r="P54" s="266"/>
      <c r="Q54" s="267"/>
      <c r="R54" s="266"/>
      <c r="S54" s="267"/>
      <c r="T54" s="266"/>
      <c r="U54" s="267"/>
      <c r="V54" s="264"/>
      <c r="W54" s="270"/>
      <c r="X54" s="266">
        <v>17</v>
      </c>
      <c r="Y54" s="267">
        <v>14</v>
      </c>
      <c r="Z54" s="266"/>
      <c r="AA54" s="268"/>
      <c r="AB54" s="266"/>
      <c r="AC54" s="267"/>
      <c r="AD54" s="266"/>
      <c r="AE54" s="267"/>
      <c r="AF54" s="266"/>
      <c r="AG54" s="268"/>
      <c r="AH54" s="271"/>
      <c r="AI54" s="268"/>
      <c r="AJ54" s="407"/>
      <c r="AK54" s="409"/>
      <c r="AL54" s="410" t="e">
        <f>RANK(AX54,$Y$5:$Y$20)</f>
        <v>#N/A</v>
      </c>
    </row>
    <row r="55" spans="1:38" ht="15" customHeight="1" thickBot="1">
      <c r="A55" s="428"/>
      <c r="B55" s="280"/>
      <c r="C55" s="281"/>
      <c r="D55" s="282"/>
      <c r="E55" s="283"/>
      <c r="F55" s="282"/>
      <c r="G55" s="283"/>
      <c r="H55" s="282"/>
      <c r="I55" s="283"/>
      <c r="J55" s="282"/>
      <c r="K55" s="284"/>
      <c r="L55" s="282"/>
      <c r="M55" s="283"/>
      <c r="N55" s="285"/>
      <c r="O55" s="283"/>
      <c r="P55" s="282"/>
      <c r="Q55" s="283"/>
      <c r="R55" s="282"/>
      <c r="S55" s="283"/>
      <c r="T55" s="282"/>
      <c r="U55" s="283"/>
      <c r="V55" s="280"/>
      <c r="W55" s="286"/>
      <c r="X55" s="282"/>
      <c r="Y55" s="283"/>
      <c r="Z55" s="282"/>
      <c r="AA55" s="284"/>
      <c r="AB55" s="282"/>
      <c r="AC55" s="283"/>
      <c r="AD55" s="282"/>
      <c r="AE55" s="283"/>
      <c r="AF55" s="282"/>
      <c r="AG55" s="284"/>
      <c r="AH55" s="287"/>
      <c r="AI55" s="284"/>
      <c r="AJ55" s="408"/>
      <c r="AK55" s="409"/>
      <c r="AL55" s="410" t="e">
        <f>RANK(AX55,$Y$5:$Y$20)</f>
        <v>#N/A</v>
      </c>
    </row>
  </sheetData>
  <sheetProtection/>
  <mergeCells count="69">
    <mergeCell ref="A53:A55"/>
    <mergeCell ref="AJ53:AJ55"/>
    <mergeCell ref="AK53:AK55"/>
    <mergeCell ref="AL53:AL55"/>
    <mergeCell ref="A47:A49"/>
    <mergeCell ref="AJ47:AJ49"/>
    <mergeCell ref="AK47:AK49"/>
    <mergeCell ref="AL47:AL49"/>
    <mergeCell ref="A50:A52"/>
    <mergeCell ref="AJ50:AJ52"/>
    <mergeCell ref="AK50:AK52"/>
    <mergeCell ref="AL50:AL52"/>
    <mergeCell ref="A41:A43"/>
    <mergeCell ref="AJ41:AJ43"/>
    <mergeCell ref="AK41:AK43"/>
    <mergeCell ref="AL41:AL43"/>
    <mergeCell ref="A44:A46"/>
    <mergeCell ref="AJ44:AJ46"/>
    <mergeCell ref="AK44:AK46"/>
    <mergeCell ref="AL44:AL46"/>
    <mergeCell ref="A34:A36"/>
    <mergeCell ref="AJ34:AJ36"/>
    <mergeCell ref="AK34:AK36"/>
    <mergeCell ref="AL34:AL36"/>
    <mergeCell ref="A38:A40"/>
    <mergeCell ref="AJ38:AJ40"/>
    <mergeCell ref="AK38:AK40"/>
    <mergeCell ref="AL38:AL40"/>
    <mergeCell ref="A28:A30"/>
    <mergeCell ref="AJ28:AJ30"/>
    <mergeCell ref="AK28:AK30"/>
    <mergeCell ref="AL28:AL30"/>
    <mergeCell ref="A31:A33"/>
    <mergeCell ref="AJ31:AJ33"/>
    <mergeCell ref="AK31:AK33"/>
    <mergeCell ref="AL31:AL33"/>
    <mergeCell ref="A22:A24"/>
    <mergeCell ref="AJ22:AJ24"/>
    <mergeCell ref="AK22:AK24"/>
    <mergeCell ref="AL22:AL24"/>
    <mergeCell ref="A25:A27"/>
    <mergeCell ref="AJ25:AJ27"/>
    <mergeCell ref="AK25:AK27"/>
    <mergeCell ref="AL25:AL27"/>
    <mergeCell ref="A15:A17"/>
    <mergeCell ref="AJ15:AJ17"/>
    <mergeCell ref="AK15:AK17"/>
    <mergeCell ref="AL15:AL17"/>
    <mergeCell ref="A18:A20"/>
    <mergeCell ref="AJ18:AJ20"/>
    <mergeCell ref="AK18:AK20"/>
    <mergeCell ref="AL18:AL20"/>
    <mergeCell ref="A9:A11"/>
    <mergeCell ref="AJ9:AJ11"/>
    <mergeCell ref="AK9:AK11"/>
    <mergeCell ref="AL9:AL11"/>
    <mergeCell ref="A12:A14"/>
    <mergeCell ref="AJ12:AJ14"/>
    <mergeCell ref="AK12:AK14"/>
    <mergeCell ref="AL12:AL14"/>
    <mergeCell ref="A6:A8"/>
    <mergeCell ref="AJ6:AJ8"/>
    <mergeCell ref="AK6:AK8"/>
    <mergeCell ref="AL6:AL8"/>
    <mergeCell ref="A1:A2"/>
    <mergeCell ref="A3:A5"/>
    <mergeCell ref="AJ3:AJ5"/>
    <mergeCell ref="AK3:AK5"/>
    <mergeCell ref="AL3:AL5"/>
  </mergeCells>
  <printOptions horizontalCentered="1" verticalCentered="1"/>
  <pageMargins left="0.31496062992125984" right="0.31496062992125984" top="0.1968503937007874" bottom="0.1968503937007874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 Belarus 2009 DVD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2011-10-15T09:40:04Z</dcterms:created>
  <dcterms:modified xsi:type="dcterms:W3CDTF">2011-10-15T18:10:01Z</dcterms:modified>
  <cp:category/>
  <cp:version/>
  <cp:contentType/>
  <cp:contentStatus/>
</cp:coreProperties>
</file>