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activeTab="3"/>
  </bookViews>
  <sheets>
    <sheet name="итог 3-борье" sheetId="1" r:id="rId1"/>
    <sheet name="прыжки, метания" sheetId="2" r:id="rId2"/>
    <sheet name="Итог бег" sheetId="3" r:id="rId3"/>
    <sheet name="Ит высота,шест" sheetId="4" r:id="rId4"/>
    <sheet name="команда К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00" localSheetId="0">'[1]КлМ1'!$C$4:$D$14</definedName>
    <definedName name="_100">'[2]КлМ1'!$C$4:$D$14</definedName>
    <definedName name="_1000" localSheetId="0">'[1]КлМ1'!$O$4:$P$14</definedName>
    <definedName name="_1000">'[2]КлМ1'!$O$4:$P$14</definedName>
    <definedName name="_10000" localSheetId="0">'[1]КлМ1'!$W$4:$X$14</definedName>
    <definedName name="_10000">'[2]КлМ1'!$W$4:$X$14</definedName>
    <definedName name="_10000с_х" localSheetId="0">'[3]Кл2'!$AL$2:$AM$12</definedName>
    <definedName name="_10000с_х">'[4]Кл2'!$AL$2:$AM$12</definedName>
    <definedName name="_10000х" localSheetId="0">'[1]КлМ1'!$AM$4:$AN$14</definedName>
    <definedName name="_10000х">'[2]КлМ1'!$AM$4:$AN$14</definedName>
    <definedName name="_1000х" localSheetId="0">'[1]КлМ1'!$AE$4:$AF$14</definedName>
    <definedName name="_1000х">'[2]КлМ1'!$AE$4:$AF$14</definedName>
    <definedName name="_100м" localSheetId="0">'[3]Кл3'!$B$17:$C$27</definedName>
    <definedName name="_100м">'[4]Кл3'!$B$17:$C$27</definedName>
    <definedName name="_110_б" localSheetId="0">'[3]Кл3'!$D$17:$E$27</definedName>
    <definedName name="_110_б">'[4]Кл3'!$D$17:$E$27</definedName>
    <definedName name="_110б" localSheetId="0">'[1]КлМ1'!$AW$4:$AX$14</definedName>
    <definedName name="_110б">'[2]КлМ1'!$AW$4:$AX$14</definedName>
    <definedName name="_1500" localSheetId="0">'[1]КлМ1'!$Q$4:$R$14</definedName>
    <definedName name="_1500">'[2]КлМ1'!$Q$4:$R$14</definedName>
    <definedName name="_1500_п" localSheetId="0">'[5]Кл2'!$AR$2:$AS$12</definedName>
    <definedName name="_1500_п">'[6]Кл2'!$AR$2:$AS$12</definedName>
    <definedName name="_1500п" localSheetId="0">'[1]КлМ1'!$Y$4:$Z$14</definedName>
    <definedName name="_1500п">'[2]КлМ1'!$Y$4:$Z$14</definedName>
    <definedName name="_200" localSheetId="0">'[1]КлМ1'!$E$4:$F$14</definedName>
    <definedName name="_200">'[2]КлМ1'!$E$4:$F$14</definedName>
    <definedName name="_2000_п" localSheetId="0">'[3]Кл2'!$AN$2:$AO$12</definedName>
    <definedName name="_2000_п">'[4]Кл2'!$AN$2:$AO$12</definedName>
    <definedName name="_2000п" localSheetId="0">'[1]КлМ1'!$AA$4:$AB$14</definedName>
    <definedName name="_2000п">'[2]КлМ1'!$AA$4:$AB$14</definedName>
    <definedName name="_2000х" localSheetId="0">'[1]КлМ1'!$AG$4:$AH$14</definedName>
    <definedName name="_2000х">'[2]КлМ1'!$AG$4:$AH$14</definedName>
    <definedName name="_20км_х" localSheetId="0">'[3]Кл3'!$V$17:$W$27</definedName>
    <definedName name="_20км_х">'[4]Кл3'!$V$17:$W$27</definedName>
    <definedName name="_20х" localSheetId="0">'[1]КлМ1'!$AO$4:$AP$14</definedName>
    <definedName name="_20х">'[2]КлМ1'!$AO$4:$AP$14</definedName>
    <definedName name="_300" localSheetId="0">'[1]КлМ1'!$G$4:$H$14</definedName>
    <definedName name="_300">'[2]КлМ1'!$G$4:$H$14</definedName>
    <definedName name="_3000" localSheetId="0">'[1]КлМ1'!$S$4:$T$14</definedName>
    <definedName name="_3000">'[2]КлМ1'!$S$4:$T$14</definedName>
    <definedName name="_3000_п" localSheetId="0">'[3]Кл3'!$T$17:$U$27</definedName>
    <definedName name="_3000_п">'[4]Кл3'!$T$17:$U$27</definedName>
    <definedName name="_3000м" localSheetId="0">'[3]Кл2'!$AH$2:$AI$12</definedName>
    <definedName name="_3000м">'[4]Кл2'!$AH$2:$AI$12</definedName>
    <definedName name="_3000п" localSheetId="0">'[1]КлМ1'!$AC$4:$AD$14</definedName>
    <definedName name="_3000п">'[2]КлМ1'!$AC$4:$AD$14</definedName>
    <definedName name="_3000с_х" localSheetId="0">'[3]Кл2'!$P$2:$Q$12</definedName>
    <definedName name="_3000с_х">'[4]Кл2'!$P$2:$Q$12</definedName>
    <definedName name="_3000х" localSheetId="0">'[1]КлМ1'!$AI$4:$AJ$14</definedName>
    <definedName name="_3000х">'[2]КлМ1'!$AI$4:$AJ$14</definedName>
    <definedName name="_300б" localSheetId="0">'[1]КлМ1'!$AY$4:$AZ$14</definedName>
    <definedName name="_300б">'[2]КлМ1'!$AY$4:$AZ$14</definedName>
    <definedName name="_300м" localSheetId="0">'[3]Кл2'!$F$2:$G$12</definedName>
    <definedName name="_300м">'[4]Кл2'!$F$2:$G$12</definedName>
    <definedName name="_35х" localSheetId="0">'[1]КлМ1'!$AQ$4:$AR$14</definedName>
    <definedName name="_35х">'[2]КлМ1'!$AQ$4:$AR$14</definedName>
    <definedName name="_4_100" localSheetId="0">'[3]Кл3'!$AR$17:$AS$27</definedName>
    <definedName name="_4_100">'[4]Кл3'!$AR$17:$AS$27</definedName>
    <definedName name="_4_400" localSheetId="0">'[3]Кл3'!$AT$17:$AU$27</definedName>
    <definedName name="_4_400">'[4]Кл3'!$AT$17:$AU$27</definedName>
    <definedName name="_400" localSheetId="0">'[1]КлМ1'!$I$4:$J$14</definedName>
    <definedName name="_400">'[2]КлМ1'!$I$4:$J$14</definedName>
    <definedName name="_400_б" localSheetId="0">'[3]Кл3'!$H$17:$I$27</definedName>
    <definedName name="_400_б">'[4]Кл3'!$H$17:$I$27</definedName>
    <definedName name="_400б" localSheetId="0">'[1]КлМ1'!$BA$4:$BB$14</definedName>
    <definedName name="_400б">'[2]КлМ1'!$BA$4:$BB$14</definedName>
    <definedName name="_4х100" localSheetId="0">'[7]Лист2'!$Y$1:$Z$10</definedName>
    <definedName name="_4х100">'[8]Лист2'!$Y$1:$Z$10</definedName>
    <definedName name="_4х400" localSheetId="0">'[7]Лист2'!$AA$1:$AB$10</definedName>
    <definedName name="_4х400">'[8]Лист2'!$AA$1:$AB$10</definedName>
    <definedName name="_5000" localSheetId="0">'[1]КлМ1'!$U$4:$V$14</definedName>
    <definedName name="_5000">'[2]КлМ1'!$U$4:$V$14</definedName>
    <definedName name="_5000_х" localSheetId="0">'[3]Кл2'!$AP$2:$AQ$12</definedName>
    <definedName name="_5000_х">'[4]Кл2'!$AP$2:$AQ$12</definedName>
    <definedName name="_5000х" localSheetId="0">'[1]КлМ1'!$AK$4:$AL$14</definedName>
    <definedName name="_5000х">'[2]КлМ1'!$AK$4:$AL$14</definedName>
    <definedName name="_50км_х" localSheetId="0">'[3]Кл3'!$X$17:$Y$27</definedName>
    <definedName name="_50км_х">'[4]Кл3'!$X$17:$Y$27</definedName>
    <definedName name="_50х" localSheetId="0">'[1]КлМ1'!$AS$4:$AT$14</definedName>
    <definedName name="_50х">'[2]КлМ1'!$AS$4:$AT$14</definedName>
    <definedName name="_60" localSheetId="0">'[1]КлМ1'!$A$4:$B$14</definedName>
    <definedName name="_60">'[2]КлМ1'!$A$4:$B$14</definedName>
    <definedName name="_600" localSheetId="0">'[1]КлМ1'!$K$4:$L$14</definedName>
    <definedName name="_600">'[2]КлМ1'!$K$4:$L$14</definedName>
    <definedName name="_60m" localSheetId="0">'[9]Табл'!$A$3:$B$38</definedName>
    <definedName name="_60m">'[10]Табл'!$A$3:$B$38</definedName>
    <definedName name="_60б" localSheetId="0">'[1]КлМ1'!$AU$4:$AV$14</definedName>
    <definedName name="_60б">'[2]КлМ1'!$AU$4:$AV$14</definedName>
    <definedName name="_800" localSheetId="0">'[1]КлМ1'!$M$4:$N$14</definedName>
    <definedName name="_800">'[2]КлМ1'!$M$4:$N$14</definedName>
    <definedName name="_800m" localSheetId="0">'[9]Табл'!$C$3:$D$146</definedName>
    <definedName name="_800m">'[10]Табл'!$C$3:$D$146</definedName>
    <definedName name="_Длина" localSheetId="0">'[9]Табл'!$G$2:$H$153</definedName>
    <definedName name="_Длина">'[10]Табл'!$G$2:$H$153</definedName>
    <definedName name="_Мяч" localSheetId="0">'[9]Табл'!$E$2:$F$153</definedName>
    <definedName name="_Мяч">'[10]Табл'!$E$2:$F$153</definedName>
    <definedName name="ddd" localSheetId="0">#REF!</definedName>
    <definedName name="ddd">#REF!</definedName>
    <definedName name="Input" localSheetId="0">#REF!,#REF!,#REF!,#REF!</definedName>
    <definedName name="Input">#REF!,#REF!,#REF!,#REF!</definedName>
    <definedName name="Inputrange" localSheetId="0">#REF!,#REF!</definedName>
    <definedName name="Inputrange">#REF!,#REF!</definedName>
    <definedName name="inputrange2" localSheetId="0">#REF!</definedName>
    <definedName name="inputrange2">#REF!</definedName>
    <definedName name="zzz" localSheetId="0">#REF!,#REF!</definedName>
    <definedName name="zzz">#REF!,#REF!</definedName>
    <definedName name="баржен" localSheetId="0">'[11]60м сб ж'!#REF!</definedName>
    <definedName name="баржен">'[11]60м сб ж'!#REF!</definedName>
    <definedName name="бармуж" localSheetId="0">'[11]60м cб М'!#REF!</definedName>
    <definedName name="бармуж">'[11]60м cб М'!#REF!</definedName>
    <definedName name="восемжен" localSheetId="0">'[11]800м ж'!#REF!</definedName>
    <definedName name="восемжен">'[11]800м ж'!#REF!</definedName>
    <definedName name="восемсотмуж" localSheetId="0">'[11]800м М'!#REF!</definedName>
    <definedName name="восемсотмуж">'[11]800м М'!#REF!</definedName>
    <definedName name="Высота" localSheetId="0">'[1]КлМ1'!$BM$4:$BN$14</definedName>
    <definedName name="Высота">'[2]КлМ1'!$BM$4:$BN$14</definedName>
    <definedName name="высотаж" localSheetId="0">'[11]Высота ж'!#REF!</definedName>
    <definedName name="высотаж">'[11]Высота ж'!#REF!</definedName>
    <definedName name="высотам" localSheetId="0">'[11]Высота м'!#REF!</definedName>
    <definedName name="высотам">'[11]Высота м'!#REF!</definedName>
    <definedName name="д100" localSheetId="0">'[1]КлД2'!$C$4:$D$14</definedName>
    <definedName name="д100">'[2]КлД2'!$C$4:$D$14</definedName>
    <definedName name="д1000" localSheetId="0">'[1]КлД2'!$O$4:$P$14</definedName>
    <definedName name="д1000">'[2]КлД2'!$O$4:$P$14</definedName>
    <definedName name="д10000" localSheetId="0">'[1]КлД2'!$W$4:$X$14</definedName>
    <definedName name="д10000">'[2]КлД2'!$W$4:$X$14</definedName>
    <definedName name="д10000х" localSheetId="0">'[1]КлД2'!$AM$4:$AN$14</definedName>
    <definedName name="д10000х">'[2]КлД2'!$AM$4:$AN$14</definedName>
    <definedName name="д1000х" localSheetId="0">'[1]КлД2'!$AE$4:$AF$14</definedName>
    <definedName name="д1000х">'[2]КлД2'!$AE$4:$AF$14</definedName>
    <definedName name="д100б" localSheetId="0">'[1]КлД2'!$AS$4:$AT$14</definedName>
    <definedName name="д100б">'[2]КлД2'!$AS$4:$AT$14</definedName>
    <definedName name="д1500" localSheetId="0">'[1]КлД2'!$Q$4:$R$14</definedName>
    <definedName name="д1500">'[2]КлД2'!$Q$4:$R$14</definedName>
    <definedName name="д1500п" localSheetId="0">'[1]КлД2'!$Y$4:$Z$14</definedName>
    <definedName name="д1500п">'[2]КлД2'!$Y$4:$Z$14</definedName>
    <definedName name="д200" localSheetId="0">'[1]КлД2'!$E$4:$F$14</definedName>
    <definedName name="д200">'[2]КлД2'!$E$4:$F$14</definedName>
    <definedName name="д2000п" localSheetId="0">'[1]КлД2'!$AA$4:$AB$14</definedName>
    <definedName name="д2000п">'[2]КлД2'!$AA$4:$AB$14</definedName>
    <definedName name="д2000х" localSheetId="0">'[1]КлД2'!$AG$4:$AH$14</definedName>
    <definedName name="д2000х">'[2]КлД2'!$AG$4:$AH$14</definedName>
    <definedName name="д20х" localSheetId="0">'[1]КлД2'!$AO$4:$AP$14</definedName>
    <definedName name="д20х">'[2]КлД2'!$AO$4:$AP$14</definedName>
    <definedName name="д300" localSheetId="0">'[1]КлД2'!$G$4:$H$14</definedName>
    <definedName name="д300">'[2]КлД2'!$G$4:$H$14</definedName>
    <definedName name="д3000" localSheetId="0">'[1]КлД2'!$S$4:$T$14</definedName>
    <definedName name="д3000">'[2]КлД2'!$S$4:$T$14</definedName>
    <definedName name="д3000п" localSheetId="0">'[1]КлД2'!$AC$4:$AD$14</definedName>
    <definedName name="д3000п">'[2]КлД2'!$AC$4:$AD$14</definedName>
    <definedName name="д3000х" localSheetId="0">'[1]КлД2'!$AI$4:$AJ$14</definedName>
    <definedName name="д3000х">'[2]КлД2'!$AI$4:$AJ$14</definedName>
    <definedName name="д300б" localSheetId="0">'[1]КлД2'!$AU$4:$AV$14</definedName>
    <definedName name="д300б">'[2]КлД2'!$AU$4:$AV$14</definedName>
    <definedName name="д400" localSheetId="0">'[1]КлД2'!$I$4:$J$14</definedName>
    <definedName name="д400">'[2]КлД2'!$I$4:$J$14</definedName>
    <definedName name="д400б" localSheetId="0">'[1]КлД2'!$AW$4:$AX$14</definedName>
    <definedName name="д400б">'[2]КлД2'!$AW$4:$AX$14</definedName>
    <definedName name="д5000" localSheetId="0">'[1]КлД2'!$U$4:$V$14</definedName>
    <definedName name="д5000">'[2]КлД2'!$U$4:$V$14</definedName>
    <definedName name="д5000х" localSheetId="0">'[1]КлД2'!$AK$4:$AL$14</definedName>
    <definedName name="д5000х">'[2]КлД2'!$AK$4:$AL$14</definedName>
    <definedName name="д60" localSheetId="0">'[1]КлД2'!$A$4:$B$14</definedName>
    <definedName name="д60">'[2]КлД2'!$A$4:$B$14</definedName>
    <definedName name="д600" localSheetId="0">'[1]КлД2'!$K$4:$L$14</definedName>
    <definedName name="д600">'[2]КлД2'!$K$4:$L$14</definedName>
    <definedName name="д60б" localSheetId="0">'[1]КлД2'!$AQ$4:$AR$14</definedName>
    <definedName name="д60б">'[2]КлД2'!$AQ$4:$AR$14</definedName>
    <definedName name="д800" localSheetId="0">'[1]КлД2'!$M$4:$N$14</definedName>
    <definedName name="д800">'[2]КлД2'!$M$4:$N$14</definedName>
    <definedName name="двестижен" localSheetId="0">'[11]200м ж'!#REF!</definedName>
    <definedName name="двестимуж" localSheetId="0">'[11]200м м'!#REF!</definedName>
    <definedName name="дВысота" localSheetId="0">'[1]КлД2'!$BI$4:$BJ$14</definedName>
    <definedName name="дВысота">'[2]КлД2'!$BI$4:$BJ$14</definedName>
    <definedName name="дДиск" localSheetId="0">'[1]КлД2'!$BC$4:$BD$14</definedName>
    <definedName name="дДиск">'[2]КлД2'!$BC$4:$BD$14</definedName>
    <definedName name="дДлина" localSheetId="0">'[1]КлД2'!$BK$4:$BL$14</definedName>
    <definedName name="дДлина">'[2]КлД2'!$BK$4:$BL$14</definedName>
    <definedName name="Диск" localSheetId="0">'[1]КлМ1'!$BG$4:$BH$14</definedName>
    <definedName name="Диск">'[2]КлМ1'!$BG$4:$BH$14</definedName>
    <definedName name="дКопьё" localSheetId="0">'[1]КлД2'!$AY$4:$AZ$14</definedName>
    <definedName name="дКопьё">'[2]КлД2'!$AY$4:$AZ$14</definedName>
    <definedName name="Длина" localSheetId="0">'[1]КлМ1'!$BO$4:$BP$14</definedName>
    <definedName name="Длина">'[2]КлМ1'!$BO$4:$BP$14</definedName>
    <definedName name="ДлинаВ" localSheetId="0">'[7]Длина'!$G$7:$G$56,'[7]Длина'!$I$7:$I$56,'[7]Длина'!$K$7:$K$56,'[7]Длина'!$M$7:$M$56,'[7]Длина'!$O$7:$O$56,'[7]Длина'!$Q$7:$Q$56</definedName>
    <definedName name="ДлинаВ">'[8]Длина'!$G$7:$G$56,'[8]Длина'!$I$7:$I$56,'[8]Длина'!$K$7:$K$56,'[8]Длина'!$M$7:$M$56,'[8]Длина'!$O$7:$O$56,'[8]Длина'!$Q$7:$Q$56</definedName>
    <definedName name="длинажен" localSheetId="0">'[11]длина ж'!#REF!</definedName>
    <definedName name="длинамуж" localSheetId="0">'[11]длина М'!#REF!</definedName>
    <definedName name="дМолот" localSheetId="0">'[1]КлД2'!$BA$4:$BB$14</definedName>
    <definedName name="дМолот">'[2]КлД2'!$BA$4:$BB$14</definedName>
    <definedName name="дТройной" localSheetId="0">'[1]КлД2'!$BM$4:$BN$14</definedName>
    <definedName name="дТройной">'[2]КлД2'!$BM$4:$BN$14</definedName>
    <definedName name="дШест" localSheetId="0">'[1]КлД2'!$BG$4:$BH$14</definedName>
    <definedName name="дШест">'[2]КлД2'!$BG$4:$BH$14</definedName>
    <definedName name="дЯдро" localSheetId="0">'[1]КлД2'!$BE$4:$BF$14</definedName>
    <definedName name="дЯдро">'[2]КлД2'!$BE$4:$BF$14</definedName>
    <definedName name="Команда" localSheetId="0">'[12]КлМ1'!$Q$4:$R$14</definedName>
    <definedName name="Команда">'[13]КлМ1'!$Q$4:$R$14</definedName>
    <definedName name="Копьё" localSheetId="0">'[1]КлМ1'!$BC$4:$BD$14</definedName>
    <definedName name="Копьё">'[2]КлМ1'!$BC$4:$BD$14</definedName>
    <definedName name="Лучш" localSheetId="0">#REF!</definedName>
    <definedName name="Лучш">#REF!</definedName>
    <definedName name="Макс" localSheetId="0">#REF!</definedName>
    <definedName name="Макс">#REF!</definedName>
    <definedName name="МаксЧисл" localSheetId="0">#REF!</definedName>
    <definedName name="МаксЧисл">#REF!</definedName>
    <definedName name="Молот" localSheetId="0">'[1]КлМ1'!$BE$4:$BF$14</definedName>
    <definedName name="Молот">'[2]КлМ1'!$BE$4:$BF$14</definedName>
    <definedName name="мы" localSheetId="0">#REF!</definedName>
    <definedName name="мы">#REF!</definedName>
    <definedName name="_xlnm.Print_Area" localSheetId="3">'Ит высота,шест'!$A$1:$T$14</definedName>
    <definedName name="_xlnm.Print_Area" localSheetId="0">'итог 3-борье'!$A$1:$M$22</definedName>
    <definedName name="_xlnm.Print_Area" localSheetId="2">'Итог бег'!$A$1:$K$308</definedName>
    <definedName name="_xlnm.Print_Area" localSheetId="4">'команда К'!$A$1:$AL$53</definedName>
    <definedName name="_xlnm.Print_Area" localSheetId="1">'прыжки, метания'!$A$1:$P$160</definedName>
    <definedName name="Перевод" localSheetId="0">#REF!</definedName>
    <definedName name="Перевод">#REF!</definedName>
    <definedName name="полторажен" localSheetId="0">'[11]1500м ж'!#REF!</definedName>
    <definedName name="полторажен">'[11]1500м ж'!#REF!</definedName>
    <definedName name="полторам" localSheetId="0">'[11]1500м М'!#REF!</definedName>
    <definedName name="полторам">'[11]1500м М'!#REF!</definedName>
    <definedName name="Предв" localSheetId="0">#REF!</definedName>
    <definedName name="Предв">#REF!</definedName>
    <definedName name="Предв2" localSheetId="0">#REF!</definedName>
    <definedName name="Предв2">#REF!</definedName>
    <definedName name="Предв3" localSheetId="0">#REF!</definedName>
    <definedName name="Предв3">#REF!</definedName>
    <definedName name="пятиборьежен" localSheetId="0">'[14]Пятиборье. Женщины'!#REF!</definedName>
    <definedName name="пятиборьежен">'[2]Пятиборье жен'!#REF!</definedName>
    <definedName name="пятьходьбажен" localSheetId="0">'[11]5схж'!#REF!</definedName>
    <definedName name="пятьходьбажен">'[11]5схж'!#REF!</definedName>
    <definedName name="пятьходьбамуж" localSheetId="0">'[11]5сх  м'!#REF!</definedName>
    <definedName name="пятьходьбамуж">'[11]5сх  м'!#REF!</definedName>
    <definedName name="Результ" localSheetId="0">#REF!</definedName>
    <definedName name="Результ">#REF!</definedName>
    <definedName name="результат2" localSheetId="0">#REF!</definedName>
    <definedName name="результат2">#REF!</definedName>
    <definedName name="семиборьемужчины" localSheetId="0">'итог 3-борье'!#REF!</definedName>
    <definedName name="семиборьемужчины">'[15]Семиборье муж'!#REF!</definedName>
    <definedName name="стипльжен" localSheetId="0">'[11]2000ж пр'!#REF!</definedName>
    <definedName name="стипльжен">'[11]2000ж пр'!#REF!</definedName>
    <definedName name="стипльмуж" localSheetId="0">'[11]2000М пр'!#REF!</definedName>
    <definedName name="стипльмуж">'[11]2000М пр'!#REF!</definedName>
    <definedName name="тройкажен" localSheetId="0">'[11]3000ж'!#REF!</definedName>
    <definedName name="тройкамуж" localSheetId="0">'[11]3000М'!#REF!</definedName>
    <definedName name="Тройной" localSheetId="0">'[1]КлМ1'!$BQ$4:$BR$14</definedName>
    <definedName name="Тройной">'[2]КлМ1'!$BQ$4:$BR$14</definedName>
    <definedName name="ТройнойВ" localSheetId="0">'[7]Тройной'!$G$7:$G$56,'[7]Тройной'!$I$7:$I$56,'[7]Тройной'!$K$7:$K$56,'[7]Тройной'!$M$7:$M$56,'[7]Тройной'!$O$7:$O$56,'[7]Тройной'!$Q$7:$Q$56</definedName>
    <definedName name="ТройнойВ">'[8]Тройной'!$G$7:$G$56,'[8]Тройной'!$I$7:$I$56,'[8]Тройной'!$K$7:$K$56,'[8]Тройной'!$M$7:$M$56,'[8]Тройной'!$O$7:$O$56,'[8]Тройной'!$Q$7:$Q$56</definedName>
    <definedName name="тройнойжен" localSheetId="0">'[11]3-ой ж'!#REF!</definedName>
    <definedName name="тройноймуж" localSheetId="0">'[11]3-ой М'!#REF!</definedName>
    <definedName name="тыщажен" localSheetId="0">'[16]1000м ж'!$M$3:$N$13</definedName>
    <definedName name="тыщамуж" localSheetId="0">'[16]1000м М'!$M$3:$N$14</definedName>
    <definedName name="Фин2" localSheetId="0">#REF!</definedName>
    <definedName name="Фин2">#REF!</definedName>
    <definedName name="Фин3" localSheetId="0">#REF!</definedName>
    <definedName name="Фин3">#REF!</definedName>
    <definedName name="Финал" localSheetId="0">#REF!</definedName>
    <definedName name="Финал">#REF!</definedName>
    <definedName name="ходьбажен" localSheetId="0">'[16]5сх ж'!$M$3:$N$13</definedName>
    <definedName name="четырестажен" localSheetId="0">'[11]400м ж'!#REF!</definedName>
    <definedName name="четырестамуж" localSheetId="0">'[11]400м М'!#REF!</definedName>
    <definedName name="Шест" localSheetId="0">'[1]КлМ1'!$BK$4:$BL$14</definedName>
    <definedName name="Шест">'[2]КлМ1'!$BK$4:$BL$14</definedName>
    <definedName name="шестдесятжен" localSheetId="0">'[11]60м ж'!#REF!</definedName>
    <definedName name="шестдесятм" localSheetId="0">'[17]100м М'!#REF!</definedName>
    <definedName name="шестжен" localSheetId="0">'[11]Шест ж'!#REF!</definedName>
    <definedName name="шестжен">'[11]Шест ж'!#REF!</definedName>
    <definedName name="шестм" localSheetId="0">'[11]Шест м'!#REF!</definedName>
    <definedName name="шестм">'[11]Шест м'!#REF!</definedName>
    <definedName name="Юн60м" localSheetId="0">'[9]Табл'!$J$3:$K$34</definedName>
    <definedName name="Юн60м">'[10]Табл'!$J$3:$K$34</definedName>
    <definedName name="Юн800м" localSheetId="0">'[9]Табл'!$L$3:$M$133</definedName>
    <definedName name="Юн800м">'[10]Табл'!$L$3:$M$133</definedName>
    <definedName name="ЮнДлина" localSheetId="0">'[9]Табл'!$P$2:$Q$153</definedName>
    <definedName name="ЮнДлина">'[10]Табл'!$P$2:$Q$153</definedName>
    <definedName name="ЮнМяч" localSheetId="0">'[9]Табл'!$N$2:$O$153</definedName>
    <definedName name="ЮнМяч">'[10]Табл'!$N$2:$O$153</definedName>
    <definedName name="я" localSheetId="0">#REF!</definedName>
    <definedName name="я">#REF!</definedName>
    <definedName name="Ядро" localSheetId="0">'[1]КлМ1'!$BI$4:$BJ$14</definedName>
    <definedName name="Ядро">'[2]КлМ1'!$BI$4:$BJ$14</definedName>
    <definedName name="ядрожен" localSheetId="0">'[11]Ядро ж'!#REF!</definedName>
    <definedName name="ядромуж" localSheetId="0">'[11]Ядро М'!#REF!</definedName>
    <definedName name="яяя" localSheetId="0">#REF!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<sst xmlns="http://schemas.openxmlformats.org/spreadsheetml/2006/main" count="2618" uniqueCount="601">
  <si>
    <t>ИТОГОВЫЙ  ПРОТОКОЛ</t>
  </si>
  <si>
    <t>юноши</t>
  </si>
  <si>
    <t>Место</t>
  </si>
  <si>
    <t>Нагр.№</t>
  </si>
  <si>
    <t>Фамилия, Имя</t>
  </si>
  <si>
    <t>Дата рожд.</t>
  </si>
  <si>
    <t>команда</t>
  </si>
  <si>
    <t>ДСО, ведомство</t>
  </si>
  <si>
    <t>60сб</t>
  </si>
  <si>
    <t>высота</t>
  </si>
  <si>
    <t>копье</t>
  </si>
  <si>
    <t>Сумма очков</t>
  </si>
  <si>
    <t>Разряд</t>
  </si>
  <si>
    <t>Участие</t>
  </si>
  <si>
    <t>Фамилия И.О. тренера</t>
  </si>
  <si>
    <t>значение</t>
  </si>
  <si>
    <t>результат</t>
  </si>
  <si>
    <t>разряд</t>
  </si>
  <si>
    <t>разряд итог</t>
  </si>
  <si>
    <t>Жук Юрий</t>
  </si>
  <si>
    <t>12.04.1998</t>
  </si>
  <si>
    <t>Ивьевский</t>
  </si>
  <si>
    <t>Валюк ВС</t>
  </si>
  <si>
    <t>Башко Назар</t>
  </si>
  <si>
    <t>Волковысский</t>
  </si>
  <si>
    <t>Савко НВ</t>
  </si>
  <si>
    <t>Марцулевич Роман</t>
  </si>
  <si>
    <t>.1998</t>
  </si>
  <si>
    <t>Букша ЕР</t>
  </si>
  <si>
    <t>Вилькель Герман</t>
  </si>
  <si>
    <t>Вороновский</t>
  </si>
  <si>
    <t>Лыщик ТИ</t>
  </si>
  <si>
    <t>девушки</t>
  </si>
  <si>
    <t>ядро</t>
  </si>
  <si>
    <t>Осипович Виктория</t>
  </si>
  <si>
    <t>Сморгонский</t>
  </si>
  <si>
    <t>СКФПБ</t>
  </si>
  <si>
    <t>Барташевич ЕВ</t>
  </si>
  <si>
    <t>Молочко Юлия</t>
  </si>
  <si>
    <t>27.05.1998</t>
  </si>
  <si>
    <t>МСиТ</t>
  </si>
  <si>
    <t>Михайлова Ангелина</t>
  </si>
  <si>
    <t>DQ</t>
  </si>
  <si>
    <t>Юшевич ЛИ</t>
  </si>
  <si>
    <t>старт.номер</t>
  </si>
  <si>
    <t>Фамилия, имя</t>
  </si>
  <si>
    <t>дата рождения</t>
  </si>
  <si>
    <t>школа</t>
  </si>
  <si>
    <t>Попытки (в см)</t>
  </si>
  <si>
    <t>Результат</t>
  </si>
  <si>
    <t>участие</t>
  </si>
  <si>
    <t>ФИО тренера</t>
  </si>
  <si>
    <t>длина юноши</t>
  </si>
  <si>
    <t>Сутько Олег</t>
  </si>
  <si>
    <t>Слонимский</t>
  </si>
  <si>
    <t>х</t>
  </si>
  <si>
    <t>Чайковский СН</t>
  </si>
  <si>
    <t>Гурин Артем</t>
  </si>
  <si>
    <t>Волковыск-Гродно-1</t>
  </si>
  <si>
    <t>Бакач АП, Демянчук ВВ</t>
  </si>
  <si>
    <t>Валюшко Максим</t>
  </si>
  <si>
    <t>Мостовский</t>
  </si>
  <si>
    <t>Заневский АР</t>
  </si>
  <si>
    <t>Щербо Владислав</t>
  </si>
  <si>
    <t>Ботвинко АИ</t>
  </si>
  <si>
    <t>Субботин Алексей</t>
  </si>
  <si>
    <t>Гродненский</t>
  </si>
  <si>
    <t>Олехнович АА,Насута ЮН</t>
  </si>
  <si>
    <t>Венско Виталий</t>
  </si>
  <si>
    <t>Лидский</t>
  </si>
  <si>
    <t>5.00</t>
  </si>
  <si>
    <t>Кривеня ИВ</t>
  </si>
  <si>
    <t>DNS</t>
  </si>
  <si>
    <t>Барташевич Дмитрий</t>
  </si>
  <si>
    <t>Ошмянский</t>
  </si>
  <si>
    <t>Юшковский СВ</t>
  </si>
  <si>
    <t>Белоус Евгений</t>
  </si>
  <si>
    <t>Струг ВЛ</t>
  </si>
  <si>
    <t>NM</t>
  </si>
  <si>
    <t>Козел Дмитрий</t>
  </si>
  <si>
    <t>Гродно-2</t>
  </si>
  <si>
    <t>Глебович ЮГ</t>
  </si>
  <si>
    <t>Ковш Артем</t>
  </si>
  <si>
    <t>Гродно</t>
  </si>
  <si>
    <t>л</t>
  </si>
  <si>
    <t>Демянчук ВВ</t>
  </si>
  <si>
    <t>Федутик Евгений</t>
  </si>
  <si>
    <t>Боровский Евгений</t>
  </si>
  <si>
    <t>Майсей ВЯ</t>
  </si>
  <si>
    <t>Тухто Никита</t>
  </si>
  <si>
    <t>Дятловский</t>
  </si>
  <si>
    <t>Кучинский АН</t>
  </si>
  <si>
    <t>Пелейко Егор</t>
  </si>
  <si>
    <t>Динамо</t>
  </si>
  <si>
    <t>Борсук ВА</t>
  </si>
  <si>
    <t>тройной юноши</t>
  </si>
  <si>
    <t>Демянчук ВВ, Бакач АП</t>
  </si>
  <si>
    <t>Дыдычко Евгений</t>
  </si>
  <si>
    <t>Гродно-1</t>
  </si>
  <si>
    <t>Поляков ИЛ, Демянчук ВВ</t>
  </si>
  <si>
    <t>Попенюк Илья</t>
  </si>
  <si>
    <t xml:space="preserve">Гродно-2 </t>
  </si>
  <si>
    <t xml:space="preserve"> -</t>
  </si>
  <si>
    <t>Цыбульский Максим</t>
  </si>
  <si>
    <t>Щучинский</t>
  </si>
  <si>
    <t>Поведайко АА</t>
  </si>
  <si>
    <t>ядро юноши</t>
  </si>
  <si>
    <t>Борщ Егор</t>
  </si>
  <si>
    <t>Адамчик ВА</t>
  </si>
  <si>
    <t>Шостак Александр</t>
  </si>
  <si>
    <t>04.03.1998</t>
  </si>
  <si>
    <t>2юн.</t>
  </si>
  <si>
    <t>Дикевич ВЧ</t>
  </si>
  <si>
    <t>Казляк Илья</t>
  </si>
  <si>
    <t>Новогрудский</t>
  </si>
  <si>
    <t>Кавцевич ВВ</t>
  </si>
  <si>
    <t>Жук Глеб</t>
  </si>
  <si>
    <t>Петров ВН</t>
  </si>
  <si>
    <t>Ганус Евений</t>
  </si>
  <si>
    <t>Островецкий</t>
  </si>
  <si>
    <t>Ганулич ИД</t>
  </si>
  <si>
    <t>Гринь Александр</t>
  </si>
  <si>
    <t>Духовник СА</t>
  </si>
  <si>
    <t>Супранович Евгений</t>
  </si>
  <si>
    <t>3юн</t>
  </si>
  <si>
    <t>Боровков Дмитрий</t>
  </si>
  <si>
    <t>Янкович ДА</t>
  </si>
  <si>
    <t>Масевич Дмитрий</t>
  </si>
  <si>
    <t>Качкан АМ</t>
  </si>
  <si>
    <t>Валюкевич Павел</t>
  </si>
  <si>
    <t>Овсейчик НН</t>
  </si>
  <si>
    <t>диск юноши</t>
  </si>
  <si>
    <t>1юн.</t>
  </si>
  <si>
    <t>3ю</t>
  </si>
  <si>
    <t>б/р</t>
  </si>
  <si>
    <t>Павлюченя Ефим</t>
  </si>
  <si>
    <t>Шиманович Александр</t>
  </si>
  <si>
    <t>Денисенко АА</t>
  </si>
  <si>
    <t>Нагорный Максим</t>
  </si>
  <si>
    <t>Суддал Даниил</t>
  </si>
  <si>
    <t>30.03.1998</t>
  </si>
  <si>
    <t>Афанасьевы</t>
  </si>
  <si>
    <t>Гедревич Андрей</t>
  </si>
  <si>
    <t>Юрченко АЮ</t>
  </si>
  <si>
    <t>Волынец Ростислав</t>
  </si>
  <si>
    <t>Крупица Евгений</t>
  </si>
  <si>
    <t>Ган ИЛ</t>
  </si>
  <si>
    <t>Яцишин Егор</t>
  </si>
  <si>
    <t>Трамбович Владислав</t>
  </si>
  <si>
    <t xml:space="preserve">Гродно </t>
  </si>
  <si>
    <t>к</t>
  </si>
  <si>
    <t>Василевский Владислав</t>
  </si>
  <si>
    <t>вк</t>
  </si>
  <si>
    <t>Антонович ВИ,Афанасьев СН</t>
  </si>
  <si>
    <t>копье юноши</t>
  </si>
  <si>
    <t>Раманюк Юрий</t>
  </si>
  <si>
    <t>Зельвенский</t>
  </si>
  <si>
    <t>Голоско ГА</t>
  </si>
  <si>
    <t>Демидик Александр</t>
  </si>
  <si>
    <t xml:space="preserve">Слонимский  </t>
  </si>
  <si>
    <t>Демидик СИ</t>
  </si>
  <si>
    <t>Проборщ Павел</t>
  </si>
  <si>
    <t>26.07.2000</t>
  </si>
  <si>
    <t>Косянок НМ</t>
  </si>
  <si>
    <t>Климук Павел</t>
  </si>
  <si>
    <t>.2000</t>
  </si>
  <si>
    <t>молот юноши</t>
  </si>
  <si>
    <t>Дадура Владислав</t>
  </si>
  <si>
    <t>длина девушки</t>
  </si>
  <si>
    <t>Минько Анна</t>
  </si>
  <si>
    <t>Позднякова Анастасия</t>
  </si>
  <si>
    <t xml:space="preserve">17.09.1998 </t>
  </si>
  <si>
    <t>Паэглите Шарлота</t>
  </si>
  <si>
    <t>Жук ДА</t>
  </si>
  <si>
    <t>Хилимончик Полина</t>
  </si>
  <si>
    <t>Зарядова, Стасюкевич</t>
  </si>
  <si>
    <t>Осипович Диана</t>
  </si>
  <si>
    <t>Реут Анастасия</t>
  </si>
  <si>
    <t>Лабор Виолетта</t>
  </si>
  <si>
    <t>Бурак ВИ</t>
  </si>
  <si>
    <t>Вонарх Алеся</t>
  </si>
  <si>
    <t>Синкевич, Кривеня</t>
  </si>
  <si>
    <t>Бутько Вероника</t>
  </si>
  <si>
    <t>Заневская Марина</t>
  </si>
  <si>
    <t>Ольховик Александра</t>
  </si>
  <si>
    <t>Лагута СИ</t>
  </si>
  <si>
    <t>Шершень Анастасия</t>
  </si>
  <si>
    <t>Орсик Виктория</t>
  </si>
  <si>
    <t>Александрова Диана</t>
  </si>
  <si>
    <t>Храмова ИМ</t>
  </si>
  <si>
    <t>Свистун Александра</t>
  </si>
  <si>
    <t>Коленко АИ</t>
  </si>
  <si>
    <t>тройной девушки</t>
  </si>
  <si>
    <t>Ольховик Карина</t>
  </si>
  <si>
    <t>Панасик Вероника</t>
  </si>
  <si>
    <t>ядро девушки</t>
  </si>
  <si>
    <t>Ляховская Анастасия</t>
  </si>
  <si>
    <t>Рыжко Анастасия</t>
  </si>
  <si>
    <t>Струг ВЛ,Петров ВН</t>
  </si>
  <si>
    <t>Жамойть Виктория</t>
  </si>
  <si>
    <t>Станько ВГ</t>
  </si>
  <si>
    <t>Равлушко Дарья</t>
  </si>
  <si>
    <t>Германюк НВ</t>
  </si>
  <si>
    <t>Жебрик Анастасия</t>
  </si>
  <si>
    <t>Нехведович ИИ</t>
  </si>
  <si>
    <t>Тучковская Каролина</t>
  </si>
  <si>
    <t>.1999</t>
  </si>
  <si>
    <t>Рытиков АА</t>
  </si>
  <si>
    <t>Гриц Алеся</t>
  </si>
  <si>
    <t>Коршун АА</t>
  </si>
  <si>
    <t>Кучинская Екатерина</t>
  </si>
  <si>
    <t>Сакович Анна</t>
  </si>
  <si>
    <t>Каптюх АВ</t>
  </si>
  <si>
    <t>Шапар Екатерина</t>
  </si>
  <si>
    <t>Гришель Елена</t>
  </si>
  <si>
    <t>Трон Алена</t>
  </si>
  <si>
    <t>Харевич АМ</t>
  </si>
  <si>
    <t>Каледа Надежда</t>
  </si>
  <si>
    <t>диск девушки</t>
  </si>
  <si>
    <t>Мисевич Ольга</t>
  </si>
  <si>
    <t>Биндей ВИ</t>
  </si>
  <si>
    <t>Строчинская Юлия</t>
  </si>
  <si>
    <t>Ложечник Алена</t>
  </si>
  <si>
    <t>Афанасенкова ОМ</t>
  </si>
  <si>
    <t>Наркун Мария</t>
  </si>
  <si>
    <t>копье девушки</t>
  </si>
  <si>
    <t>19.47</t>
  </si>
  <si>
    <t>Дорохович Ольга</t>
  </si>
  <si>
    <t>28.03.2000</t>
  </si>
  <si>
    <t>Зракова Анна</t>
  </si>
  <si>
    <t>Наркун Елизавета</t>
  </si>
  <si>
    <t>Третьяк Анна</t>
  </si>
  <si>
    <t>молот девушки</t>
  </si>
  <si>
    <t>Нургазиева Виктория</t>
  </si>
  <si>
    <t>Маслова Анастасия</t>
  </si>
  <si>
    <t>Бабуркин АС</t>
  </si>
  <si>
    <t>Глушнева Ольга</t>
  </si>
  <si>
    <t>Криштопик Анастасия</t>
  </si>
  <si>
    <t>Спартакиада Гродненской области по легкой атлетике                                                                                               среди  юношей и девушек 1998-99 гг.р.</t>
  </si>
  <si>
    <t>21-22 мая 2012 года                                                    г. Гродно ЦСК "Неман"</t>
  </si>
  <si>
    <t>Дата            рождения</t>
  </si>
  <si>
    <t>ведомтсво</t>
  </si>
  <si>
    <t>Предварительный результат</t>
  </si>
  <si>
    <t>Финальный результат</t>
  </si>
  <si>
    <t>60м</t>
  </si>
  <si>
    <t xml:space="preserve">юноши </t>
  </si>
  <si>
    <t>Волкович Захар</t>
  </si>
  <si>
    <t>Зубко Игорь</t>
  </si>
  <si>
    <t>Венцкович Вадим</t>
  </si>
  <si>
    <t>Молявко АЭ</t>
  </si>
  <si>
    <t>Жук Дмитрий</t>
  </si>
  <si>
    <t>Зарецкий ПС</t>
  </si>
  <si>
    <t>Черняк Максим</t>
  </si>
  <si>
    <t>Прасняк ММ</t>
  </si>
  <si>
    <t>Кирко Дмитрий</t>
  </si>
  <si>
    <t>Ерш Олег</t>
  </si>
  <si>
    <t>Ковалевич НК</t>
  </si>
  <si>
    <t>Ломако Михаил</t>
  </si>
  <si>
    <t>Зарядова РЭ</t>
  </si>
  <si>
    <t>Полуйчик Денис</t>
  </si>
  <si>
    <t>Кореличский</t>
  </si>
  <si>
    <t>Лустач ТЛ</t>
  </si>
  <si>
    <t>Криштофик Александр</t>
  </si>
  <si>
    <t>Русецкий Илья</t>
  </si>
  <si>
    <t>Кузьма Виктор</t>
  </si>
  <si>
    <t>3</t>
  </si>
  <si>
    <t>Жук ДЭ</t>
  </si>
  <si>
    <t>Мерчи Андрей</t>
  </si>
  <si>
    <t>300м</t>
  </si>
  <si>
    <t>Балахович Кирилл</t>
  </si>
  <si>
    <t>28.02.1998</t>
  </si>
  <si>
    <t>2</t>
  </si>
  <si>
    <t>Рыльков Евгений</t>
  </si>
  <si>
    <t>Нестерик Евгений</t>
  </si>
  <si>
    <t>Коско Максим</t>
  </si>
  <si>
    <t>1ю</t>
  </si>
  <si>
    <t>Мисейко Александр</t>
  </si>
  <si>
    <t>Кафтасьев Михаил</t>
  </si>
  <si>
    <t>Лысцев Антон</t>
  </si>
  <si>
    <t>Поляков, Храмова</t>
  </si>
  <si>
    <t>Новогродский Павел</t>
  </si>
  <si>
    <t>Матыс Максим</t>
  </si>
  <si>
    <t>2ю</t>
  </si>
  <si>
    <t>Жавнерко Илья</t>
  </si>
  <si>
    <t>Гузов Андрей</t>
  </si>
  <si>
    <t>Новогродский Иван</t>
  </si>
  <si>
    <t>600м</t>
  </si>
  <si>
    <t>1.30,94</t>
  </si>
  <si>
    <t>Лебедевич Алексей</t>
  </si>
  <si>
    <t>1.34,47</t>
  </si>
  <si>
    <t>Поляков ИЛ,Колядко ВА</t>
  </si>
  <si>
    <t>1.36,85</t>
  </si>
  <si>
    <t>Рагожкин Максим</t>
  </si>
  <si>
    <t>1.38,40</t>
  </si>
  <si>
    <t>Дмитриченко ГК</t>
  </si>
  <si>
    <t>1.42,94</t>
  </si>
  <si>
    <t>Пастерняк Александр</t>
  </si>
  <si>
    <t>1.44,31</t>
  </si>
  <si>
    <t>1.44,91</t>
  </si>
  <si>
    <t>1.45,09</t>
  </si>
  <si>
    <t>1.45,10</t>
  </si>
  <si>
    <t>1.49,77</t>
  </si>
  <si>
    <t>1.50,25</t>
  </si>
  <si>
    <t>Лаптюхов Евгений</t>
  </si>
  <si>
    <t>1.51,38</t>
  </si>
  <si>
    <t>Науменко ТП</t>
  </si>
  <si>
    <t>1.52,10</t>
  </si>
  <si>
    <t>2.00,73</t>
  </si>
  <si>
    <t>2.12,97</t>
  </si>
  <si>
    <t>Братухин Максим</t>
  </si>
  <si>
    <t>Климук ВК</t>
  </si>
  <si>
    <t>Санько Владислав</t>
  </si>
  <si>
    <t>1000м</t>
  </si>
  <si>
    <t>2.54,26</t>
  </si>
  <si>
    <t>Павловский Александр</t>
  </si>
  <si>
    <t>2.54,56</t>
  </si>
  <si>
    <t>Снопко Евгений</t>
  </si>
  <si>
    <t>2.54,84</t>
  </si>
  <si>
    <t>Стефанович ЮЛ</t>
  </si>
  <si>
    <t>Шульга Алексей</t>
  </si>
  <si>
    <t>2.55,69</t>
  </si>
  <si>
    <t>Мацкевич Александр</t>
  </si>
  <si>
    <t>2.57,77</t>
  </si>
  <si>
    <t>Беляев ВИ</t>
  </si>
  <si>
    <t>Мельник Александр</t>
  </si>
  <si>
    <t>3.00,40</t>
  </si>
  <si>
    <t>Милюк Алексей</t>
  </si>
  <si>
    <t>3.03,59</t>
  </si>
  <si>
    <t>Базыльчик АИ</t>
  </si>
  <si>
    <t>3.04,22</t>
  </si>
  <si>
    <t>Мингелевич Максим</t>
  </si>
  <si>
    <t>3.04,63</t>
  </si>
  <si>
    <t>Мокрицкий ЯЯ</t>
  </si>
  <si>
    <t>Пильковский Сергей</t>
  </si>
  <si>
    <t>3.07,79</t>
  </si>
  <si>
    <t>3.09,85</t>
  </si>
  <si>
    <t>Семенюк Артем</t>
  </si>
  <si>
    <t>3.09,87</t>
  </si>
  <si>
    <t>Белоус АА</t>
  </si>
  <si>
    <t>Пузына Сергей</t>
  </si>
  <si>
    <t>3.11,58</t>
  </si>
  <si>
    <t>Жигало Вячеслав</t>
  </si>
  <si>
    <t>3.13,08</t>
  </si>
  <si>
    <t>Рудник Артем</t>
  </si>
  <si>
    <t>3.13,40</t>
  </si>
  <si>
    <t>Ашейчик Олег</t>
  </si>
  <si>
    <t>3.15,88</t>
  </si>
  <si>
    <t>3.21,93</t>
  </si>
  <si>
    <t>2000м</t>
  </si>
  <si>
    <t>6.22,77</t>
  </si>
  <si>
    <t>6.24,61</t>
  </si>
  <si>
    <t>6.26,92</t>
  </si>
  <si>
    <t>6.34,90</t>
  </si>
  <si>
    <t>6.36,53</t>
  </si>
  <si>
    <t>6.36,82</t>
  </si>
  <si>
    <t>6.40,31</t>
  </si>
  <si>
    <t>6.52,44</t>
  </si>
  <si>
    <t>6.58,15</t>
  </si>
  <si>
    <t>6.58,77</t>
  </si>
  <si>
    <t>6.59,38</t>
  </si>
  <si>
    <t>7.04,04</t>
  </si>
  <si>
    <t>7.16,86</t>
  </si>
  <si>
    <t>Бастюк Алексей</t>
  </si>
  <si>
    <t>7.48,13</t>
  </si>
  <si>
    <t>Стома ИМ</t>
  </si>
  <si>
    <t>2000м сх юноши</t>
  </si>
  <si>
    <t>Орешко Алексей</t>
  </si>
  <si>
    <t>10.21,09</t>
  </si>
  <si>
    <t>Буча Евгений</t>
  </si>
  <si>
    <t>02.09.1998</t>
  </si>
  <si>
    <t>10.22,27</t>
  </si>
  <si>
    <t>Маркарян Артур</t>
  </si>
  <si>
    <t>10.55,53</t>
  </si>
  <si>
    <t>Комар Артур</t>
  </si>
  <si>
    <t>11.16,63</t>
  </si>
  <si>
    <t>Гусак ЖИ</t>
  </si>
  <si>
    <t>Русенчик Максим</t>
  </si>
  <si>
    <t>11.43,77</t>
  </si>
  <si>
    <t>11.54,61</t>
  </si>
  <si>
    <t>Каролевич Александр</t>
  </si>
  <si>
    <t>13.30,26</t>
  </si>
  <si>
    <t>Качук ВВ</t>
  </si>
  <si>
    <t>3000м сх юноши</t>
  </si>
  <si>
    <t>15.55,22</t>
  </si>
  <si>
    <t>15.56,09</t>
  </si>
  <si>
    <t>16.23,61</t>
  </si>
  <si>
    <t>17.33,43</t>
  </si>
  <si>
    <t>18.17,47</t>
  </si>
  <si>
    <t>19.54,59</t>
  </si>
  <si>
    <t>б/о</t>
  </si>
  <si>
    <t>60м с/б</t>
  </si>
  <si>
    <t>Садовский Алексей</t>
  </si>
  <si>
    <t>Антонович ВИ</t>
  </si>
  <si>
    <t>Устинович Денис</t>
  </si>
  <si>
    <t>Макаревич Даниил</t>
  </si>
  <si>
    <t>Лисай НН</t>
  </si>
  <si>
    <t>Шестаков Вадим</t>
  </si>
  <si>
    <t>Лихачевская ЖВ</t>
  </si>
  <si>
    <t>Матук Артем</t>
  </si>
  <si>
    <t>Андрушевская,Глебович</t>
  </si>
  <si>
    <t>Кандратович Евгений</t>
  </si>
  <si>
    <t>Добрук ТВ</t>
  </si>
  <si>
    <t>Лепешко Игорь</t>
  </si>
  <si>
    <t>Табольчук Илья</t>
  </si>
  <si>
    <t>Коняева ТИ</t>
  </si>
  <si>
    <t>300м с/б</t>
  </si>
  <si>
    <t xml:space="preserve">девушки </t>
  </si>
  <si>
    <t>Автух Ольга</t>
  </si>
  <si>
    <t>Гудинская Карина</t>
  </si>
  <si>
    <t>Ковалевский АМ</t>
  </si>
  <si>
    <t>Казаковцева Ольга</t>
  </si>
  <si>
    <t>Бурак Диана</t>
  </si>
  <si>
    <t>Снопко ЮЮ</t>
  </si>
  <si>
    <t>Драница Елизавета</t>
  </si>
  <si>
    <t>Малявский РА</t>
  </si>
  <si>
    <t>Непогода Мария</t>
  </si>
  <si>
    <t>Дрик ГВ</t>
  </si>
  <si>
    <t>Залесская Ольга</t>
  </si>
  <si>
    <t>Тищенко Дарья</t>
  </si>
  <si>
    <t>Болбат Екатерина</t>
  </si>
  <si>
    <t>Антонович Карина</t>
  </si>
  <si>
    <t>Галецкая Кристина</t>
  </si>
  <si>
    <t>Воробьева Диана</t>
  </si>
  <si>
    <t>Тототь Маргарита</t>
  </si>
  <si>
    <t>Андрушевская АИ</t>
  </si>
  <si>
    <t>Шашкова Юлия</t>
  </si>
  <si>
    <t>Чещевик Ольга</t>
  </si>
  <si>
    <t>Колядко ВА</t>
  </si>
  <si>
    <t>Русак Татьяна</t>
  </si>
  <si>
    <t>Гурская ВН</t>
  </si>
  <si>
    <t>Гедревич Светлана</t>
  </si>
  <si>
    <t>Вешторт Анастасия</t>
  </si>
  <si>
    <t>Тарасевич Алеся</t>
  </si>
  <si>
    <t>Мацель Ксения</t>
  </si>
  <si>
    <t>Свиридюк Полина</t>
  </si>
  <si>
    <t>Домбровская Виктория</t>
  </si>
  <si>
    <t>Бузун Светлана</t>
  </si>
  <si>
    <t>Пашкевич Мария</t>
  </si>
  <si>
    <t>Карпач ММ</t>
  </si>
  <si>
    <t>Быльчинская Анастасия</t>
  </si>
  <si>
    <t>Богданчук Анастасия</t>
  </si>
  <si>
    <t>1.43,55</t>
  </si>
  <si>
    <t>Романенко ВС</t>
  </si>
  <si>
    <t>1.43,96</t>
  </si>
  <si>
    <t>Качанова Маргарита</t>
  </si>
  <si>
    <t>1.48,28</t>
  </si>
  <si>
    <t>1.49,08</t>
  </si>
  <si>
    <t>Дайлидко Валерия</t>
  </si>
  <si>
    <t>1.53,55</t>
  </si>
  <si>
    <t>Малявская ЕД</t>
  </si>
  <si>
    <t>Шукелович Анастасия</t>
  </si>
  <si>
    <t>1.54,29</t>
  </si>
  <si>
    <t>1.54,97</t>
  </si>
  <si>
    <t>Козловская Ирина</t>
  </si>
  <si>
    <t>1.57,69</t>
  </si>
  <si>
    <t>1.57,92</t>
  </si>
  <si>
    <t>Дитко Оксана</t>
  </si>
  <si>
    <t>2.00,66</t>
  </si>
  <si>
    <t>Януш СБ, Борсук ВА</t>
  </si>
  <si>
    <t>2.05,99</t>
  </si>
  <si>
    <t>2.08,52</t>
  </si>
  <si>
    <t>2.10,47</t>
  </si>
  <si>
    <t>Шилова Елизавета</t>
  </si>
  <si>
    <t>2.23,41</t>
  </si>
  <si>
    <t>Мицкевич Наталья</t>
  </si>
  <si>
    <t>Мицкевич ВП</t>
  </si>
  <si>
    <t>3.19,28</t>
  </si>
  <si>
    <t>3.20,08</t>
  </si>
  <si>
    <t>Тумилевич Екатерина</t>
  </si>
  <si>
    <t>3.25,56</t>
  </si>
  <si>
    <t>Нагавонская Наталья</t>
  </si>
  <si>
    <t>3.26,48</t>
  </si>
  <si>
    <t>Скребец ЮВ</t>
  </si>
  <si>
    <t>3.26,73</t>
  </si>
  <si>
    <t>Пешкур Мария</t>
  </si>
  <si>
    <t>3.27,77</t>
  </si>
  <si>
    <t>3.28,18</t>
  </si>
  <si>
    <t>Веревка Анастасия</t>
  </si>
  <si>
    <t>3.28,59</t>
  </si>
  <si>
    <t>Ермоленко Маргарита</t>
  </si>
  <si>
    <t>3.30,00</t>
  </si>
  <si>
    <t>Заковраш ГИ</t>
  </si>
  <si>
    <t>3.32,62</t>
  </si>
  <si>
    <t>Ремис Анжелика</t>
  </si>
  <si>
    <t>3.37,81</t>
  </si>
  <si>
    <t>Мартышевский ВВ</t>
  </si>
  <si>
    <t>3.43,84</t>
  </si>
  <si>
    <t>Мамон Ирина</t>
  </si>
  <si>
    <t>3.46,88</t>
  </si>
  <si>
    <t>Евсейчик ЕВ</t>
  </si>
  <si>
    <t>Юркойть Валерия</t>
  </si>
  <si>
    <t>3.47,16</t>
  </si>
  <si>
    <t>Блашкевич АВ</t>
  </si>
  <si>
    <t>Ляховская Кристина</t>
  </si>
  <si>
    <t>4.11,39</t>
  </si>
  <si>
    <t>Хорошко Дарья</t>
  </si>
  <si>
    <t>Гаврош Алеся</t>
  </si>
  <si>
    <t>Лисовская Наталья</t>
  </si>
  <si>
    <t>Лисовский В.Б.</t>
  </si>
  <si>
    <t>7.21,12</t>
  </si>
  <si>
    <t>7.29,79</t>
  </si>
  <si>
    <t>7.34,73</t>
  </si>
  <si>
    <t>7.41,78</t>
  </si>
  <si>
    <t>7.49,23</t>
  </si>
  <si>
    <t>7.49,29</t>
  </si>
  <si>
    <t>8.08,40</t>
  </si>
  <si>
    <t>8.28,36</t>
  </si>
  <si>
    <t>8.41,37</t>
  </si>
  <si>
    <t>9.00,89</t>
  </si>
  <si>
    <t xml:space="preserve">2000м сх </t>
  </si>
  <si>
    <t>Белко Виктория</t>
  </si>
  <si>
    <t>11.18,86</t>
  </si>
  <si>
    <t>Шапель Дарья</t>
  </si>
  <si>
    <t>11.24.34</t>
  </si>
  <si>
    <t>Антанович Ангелина</t>
  </si>
  <si>
    <t>11.32,89</t>
  </si>
  <si>
    <t>Пархоменко Наталья</t>
  </si>
  <si>
    <t>11.37,33</t>
  </si>
  <si>
    <t>Черник ВА</t>
  </si>
  <si>
    <t>Малиновская Карина</t>
  </si>
  <si>
    <t>11.42,16</t>
  </si>
  <si>
    <t>Пархоменко Анастасия</t>
  </si>
  <si>
    <t>12.00,55</t>
  </si>
  <si>
    <t>Жигаревич Анна</t>
  </si>
  <si>
    <t>12.05,12</t>
  </si>
  <si>
    <t>Малиновская Кристина</t>
  </si>
  <si>
    <t>12.19,67</t>
  </si>
  <si>
    <t>Кежун Алина</t>
  </si>
  <si>
    <t>12.30,23</t>
  </si>
  <si>
    <t>Караваева Дарья</t>
  </si>
  <si>
    <t>12.44.87</t>
  </si>
  <si>
    <t>Борувко Маргарита</t>
  </si>
  <si>
    <t>13.16,11</t>
  </si>
  <si>
    <t>Крупич Елизавета</t>
  </si>
  <si>
    <t>14.22,05</t>
  </si>
  <si>
    <t>Дубатовка ВИ</t>
  </si>
  <si>
    <t>Павлюкевич Ангелина</t>
  </si>
  <si>
    <t xml:space="preserve">3000м сх </t>
  </si>
  <si>
    <t>17.23,51</t>
  </si>
  <si>
    <t>17.37,29</t>
  </si>
  <si>
    <t>17.55,89</t>
  </si>
  <si>
    <t>18.05,64</t>
  </si>
  <si>
    <t>18.19,66</t>
  </si>
  <si>
    <t>18.45,51</t>
  </si>
  <si>
    <t>18.45,79</t>
  </si>
  <si>
    <t>18.52,31</t>
  </si>
  <si>
    <t>19.07,85</t>
  </si>
  <si>
    <t>20.06,56</t>
  </si>
  <si>
    <t>20.38,46</t>
  </si>
  <si>
    <t>21.25,10</t>
  </si>
  <si>
    <t>Филипова Анастасия</t>
  </si>
  <si>
    <t>Карпушкин ДН</t>
  </si>
  <si>
    <t>Мадьярова Карина</t>
  </si>
  <si>
    <t>Станкевич Екатерина</t>
  </si>
  <si>
    <t>Банцевич Анастасия</t>
  </si>
  <si>
    <t>Маскевич Виктория</t>
  </si>
  <si>
    <t>Лисай ИВ</t>
  </si>
  <si>
    <t>Михальченко Мария</t>
  </si>
  <si>
    <t>Король ИИ</t>
  </si>
  <si>
    <t>Кореневич Александра</t>
  </si>
  <si>
    <t>Винарская Яна</t>
  </si>
  <si>
    <t>Захаревич ОИ</t>
  </si>
  <si>
    <t>Домбровская Вероника</t>
  </si>
  <si>
    <t>Пекарец Татьяна</t>
  </si>
  <si>
    <t>Танкевич Биата</t>
  </si>
  <si>
    <t xml:space="preserve">Германюк НВ </t>
  </si>
  <si>
    <t>1.02,92</t>
  </si>
  <si>
    <t>1.03,26</t>
  </si>
  <si>
    <t>1.04,81</t>
  </si>
  <si>
    <t>год рожд.</t>
  </si>
  <si>
    <t>ведомство</t>
  </si>
  <si>
    <t>Фамилия тренера</t>
  </si>
  <si>
    <t>о</t>
  </si>
  <si>
    <t>ххх</t>
  </si>
  <si>
    <t>хо</t>
  </si>
  <si>
    <t>ххо</t>
  </si>
  <si>
    <t>Боброва Дарья</t>
  </si>
  <si>
    <t>Район</t>
  </si>
  <si>
    <t>М</t>
  </si>
  <si>
    <t>Ж</t>
  </si>
  <si>
    <t>тройной</t>
  </si>
  <si>
    <t>молот</t>
  </si>
  <si>
    <t>3-е</t>
  </si>
  <si>
    <t>3000м с/х</t>
  </si>
  <si>
    <t>2000м с/х</t>
  </si>
  <si>
    <t>длина</t>
  </si>
  <si>
    <t>диск</t>
  </si>
  <si>
    <t>всего</t>
  </si>
  <si>
    <t>зачетов</t>
  </si>
  <si>
    <t>место</t>
  </si>
  <si>
    <r>
      <rPr>
        <sz val="14"/>
        <color indexed="8"/>
        <rFont val="Times New Roman"/>
        <family val="1"/>
      </rPr>
      <t>В</t>
    </r>
    <r>
      <rPr>
        <sz val="11"/>
        <color indexed="8"/>
        <rFont val="Times New Roman"/>
        <family val="1"/>
      </rPr>
      <t>олковысский</t>
    </r>
  </si>
  <si>
    <r>
      <rPr>
        <sz val="14"/>
        <color indexed="8"/>
        <rFont val="Times New Roman"/>
        <family val="1"/>
      </rPr>
      <t>В</t>
    </r>
    <r>
      <rPr>
        <sz val="11"/>
        <color indexed="8"/>
        <rFont val="Times New Roman"/>
        <family val="1"/>
      </rPr>
      <t>ороновский</t>
    </r>
  </si>
  <si>
    <r>
      <rPr>
        <sz val="14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>ельвенский</t>
    </r>
  </si>
  <si>
    <r>
      <rPr>
        <sz val="14"/>
        <color indexed="8"/>
        <rFont val="Times New Roman"/>
        <family val="1"/>
      </rPr>
      <t>И</t>
    </r>
    <r>
      <rPr>
        <sz val="11"/>
        <color indexed="8"/>
        <rFont val="Times New Roman"/>
        <family val="1"/>
      </rPr>
      <t>вьевский</t>
    </r>
  </si>
  <si>
    <t xml:space="preserve">Кореличский </t>
  </si>
  <si>
    <r>
      <rPr>
        <sz val="14"/>
        <color indexed="8"/>
        <rFont val="Times New Roman"/>
        <family val="1"/>
      </rPr>
      <t>М</t>
    </r>
    <r>
      <rPr>
        <sz val="11"/>
        <color indexed="8"/>
        <rFont val="Times New Roman"/>
        <family val="1"/>
      </rPr>
      <t>остовский</t>
    </r>
  </si>
  <si>
    <r>
      <rPr>
        <sz val="14"/>
        <color indexed="8"/>
        <rFont val="Times New Roman"/>
        <family val="1"/>
      </rPr>
      <t>Н</t>
    </r>
    <r>
      <rPr>
        <sz val="11"/>
        <color indexed="8"/>
        <rFont val="Times New Roman"/>
        <family val="1"/>
      </rPr>
      <t>овогрудский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</si>
  <si>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стровецкий</t>
    </r>
  </si>
  <si>
    <r>
      <rPr>
        <sz val="14"/>
        <color indexed="8"/>
        <rFont val="Times New Roman"/>
        <family val="1"/>
      </rPr>
      <t>О</t>
    </r>
    <r>
      <rPr>
        <sz val="11"/>
        <color indexed="8"/>
        <rFont val="Times New Roman"/>
        <family val="1"/>
      </rPr>
      <t>шмянский</t>
    </r>
  </si>
  <si>
    <t xml:space="preserve">Слонимский </t>
  </si>
  <si>
    <r>
      <rPr>
        <sz val="14"/>
        <color indexed="8"/>
        <rFont val="Times New Roman"/>
        <family val="1"/>
      </rPr>
      <t>С</t>
    </r>
    <r>
      <rPr>
        <sz val="11"/>
        <color indexed="8"/>
        <rFont val="Times New Roman"/>
        <family val="1"/>
      </rPr>
      <t>моргонский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</si>
</sst>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z_ł_-;\-* #,##0.00\ _z_ł_-;_-* &quot;-&quot;??\ _z_ł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Book Antiqua"/>
      <family val="1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8"/>
      <name val="Arial Narrow"/>
      <family val="2"/>
    </font>
    <font>
      <b/>
      <sz val="14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Palatino Linotype"/>
      <family val="1"/>
    </font>
    <font>
      <sz val="11"/>
      <name val="Palatino Linotype"/>
      <family val="1"/>
    </font>
    <font>
      <sz val="14"/>
      <color indexed="8"/>
      <name val="Times New Roman"/>
      <family val="1"/>
    </font>
    <font>
      <b/>
      <sz val="11"/>
      <name val="Palatino Linotype"/>
      <family val="1"/>
    </font>
    <font>
      <sz val="10"/>
      <color indexed="8"/>
      <name val="Book Antiqua"/>
      <family val="2"/>
    </font>
    <font>
      <sz val="8"/>
      <color indexed="8"/>
      <name val="Arial Narrow"/>
      <family val="2"/>
    </font>
    <font>
      <b/>
      <sz val="11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Arial Unicode MS"/>
      <family val="2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4"/>
      <color indexed="8"/>
      <name val="Palatino Linotype"/>
      <family val="1"/>
    </font>
    <font>
      <sz val="10"/>
      <color indexed="8"/>
      <name val="Palatino Linotype"/>
      <family val="1"/>
    </font>
    <font>
      <i/>
      <sz val="12"/>
      <color indexed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Times New Roman"/>
      <family val="1"/>
    </font>
    <font>
      <sz val="11"/>
      <color theme="1"/>
      <name val="Arial Unicode MS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Arial Unicode MS"/>
      <family val="2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Times New Roman"/>
      <family val="1"/>
    </font>
    <font>
      <sz val="10"/>
      <color theme="1"/>
      <name val="Palatino Linotype"/>
      <family val="1"/>
    </font>
    <font>
      <i/>
      <sz val="12"/>
      <color theme="1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/>
      <right style="hair"/>
      <top style="medium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 applyProtection="0">
      <alignment/>
    </xf>
    <xf numFmtId="0" fontId="24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21">
    <xf numFmtId="0" fontId="0" fillId="0" borderId="0" xfId="0" applyFont="1" applyAlignment="1">
      <alignment/>
    </xf>
    <xf numFmtId="0" fontId="2" fillId="0" borderId="0" xfId="149" applyAlignment="1">
      <alignment horizontal="center"/>
    </xf>
    <xf numFmtId="0" fontId="2" fillId="0" borderId="10" xfId="149" applyFill="1" applyBorder="1" applyAlignment="1">
      <alignment horizontal="center"/>
    </xf>
    <xf numFmtId="0" fontId="2" fillId="0" borderId="0" xfId="149" applyFill="1" applyBorder="1" applyAlignment="1">
      <alignment horizontal="center"/>
    </xf>
    <xf numFmtId="0" fontId="4" fillId="0" borderId="0" xfId="149" applyFont="1" applyFill="1" applyBorder="1" applyAlignment="1">
      <alignment horizontal="center"/>
    </xf>
    <xf numFmtId="0" fontId="2" fillId="0" borderId="0" xfId="149" applyFill="1" applyAlignment="1" applyProtection="1">
      <alignment horizontal="left"/>
      <protection locked="0"/>
    </xf>
    <xf numFmtId="0" fontId="2" fillId="0" borderId="0" xfId="149" applyFill="1" applyAlignment="1" applyProtection="1">
      <alignment horizontal="center"/>
      <protection locked="0"/>
    </xf>
    <xf numFmtId="0" fontId="5" fillId="0" borderId="11" xfId="149" applyFont="1" applyFill="1" applyBorder="1" applyAlignment="1" applyProtection="1">
      <alignment horizontal="center" vertical="center" wrapText="1"/>
      <protection/>
    </xf>
    <xf numFmtId="0" fontId="5" fillId="0" borderId="11" xfId="149" applyFont="1" applyBorder="1" applyAlignment="1">
      <alignment horizontal="center" vertical="center" textRotation="90" wrapText="1"/>
    </xf>
    <xf numFmtId="0" fontId="5" fillId="0" borderId="12" xfId="149" applyFont="1" applyBorder="1" applyAlignment="1">
      <alignment horizontal="center" vertical="center" textRotation="90" wrapText="1"/>
    </xf>
    <xf numFmtId="0" fontId="5" fillId="0" borderId="11" xfId="149" applyFont="1" applyBorder="1" applyAlignment="1">
      <alignment horizontal="left" vertical="center"/>
    </xf>
    <xf numFmtId="0" fontId="6" fillId="0" borderId="0" xfId="149" applyFont="1" applyAlignment="1">
      <alignment horizontal="center"/>
    </xf>
    <xf numFmtId="0" fontId="1" fillId="33" borderId="13" xfId="149" applyFont="1" applyFill="1" applyBorder="1" applyAlignment="1" applyProtection="1">
      <alignment horizontal="center" vertical="center"/>
      <protection hidden="1"/>
    </xf>
    <xf numFmtId="0" fontId="7" fillId="0" borderId="0" xfId="149" applyFont="1" applyAlignment="1">
      <alignment horizontal="center"/>
    </xf>
    <xf numFmtId="0" fontId="5" fillId="0" borderId="14" xfId="149" applyFont="1" applyFill="1" applyBorder="1" applyAlignment="1" applyProtection="1">
      <alignment vertical="center" shrinkToFit="1"/>
      <protection/>
    </xf>
    <xf numFmtId="2" fontId="5" fillId="0" borderId="14" xfId="149" applyNumberFormat="1" applyFont="1" applyFill="1" applyBorder="1" applyAlignment="1" applyProtection="1">
      <alignment horizontal="center"/>
      <protection/>
    </xf>
    <xf numFmtId="1" fontId="5" fillId="0" borderId="14" xfId="149" applyNumberFormat="1" applyFont="1" applyFill="1" applyBorder="1" applyAlignment="1" applyProtection="1">
      <alignment horizontal="center"/>
      <protection/>
    </xf>
    <xf numFmtId="0" fontId="5" fillId="0" borderId="0" xfId="149" applyFont="1" applyBorder="1" applyAlignment="1">
      <alignment horizontal="center"/>
    </xf>
    <xf numFmtId="0" fontId="2" fillId="0" borderId="0" xfId="149" applyBorder="1" applyAlignment="1">
      <alignment horizontal="center" vertical="center"/>
    </xf>
    <xf numFmtId="0" fontId="5" fillId="0" borderId="0" xfId="149" applyFont="1" applyAlignment="1">
      <alignment horizontal="center"/>
    </xf>
    <xf numFmtId="0" fontId="2" fillId="0" borderId="15" xfId="149" applyFont="1" applyBorder="1" applyAlignment="1">
      <alignment vertical="center" shrinkToFit="1"/>
    </xf>
    <xf numFmtId="0" fontId="5" fillId="34" borderId="15" xfId="149" applyFont="1" applyFill="1" applyBorder="1" applyAlignment="1" applyProtection="1">
      <alignment horizontal="center"/>
      <protection/>
    </xf>
    <xf numFmtId="0" fontId="5" fillId="0" borderId="15" xfId="149" applyFont="1" applyFill="1" applyBorder="1" applyAlignment="1" applyProtection="1">
      <alignment vertical="center" shrinkToFit="1"/>
      <protection/>
    </xf>
    <xf numFmtId="2" fontId="5" fillId="0" borderId="15" xfId="149" applyNumberFormat="1" applyFont="1" applyFill="1" applyBorder="1" applyAlignment="1" applyProtection="1">
      <alignment horizontal="center"/>
      <protection/>
    </xf>
    <xf numFmtId="1" fontId="5" fillId="0" borderId="15" xfId="149" applyNumberFormat="1" applyFont="1" applyFill="1" applyBorder="1" applyAlignment="1" applyProtection="1">
      <alignment horizontal="center"/>
      <protection/>
    </xf>
    <xf numFmtId="0" fontId="2" fillId="0" borderId="16" xfId="149" applyFont="1" applyBorder="1" applyAlignment="1">
      <alignment vertical="center" shrinkToFit="1"/>
    </xf>
    <xf numFmtId="0" fontId="5" fillId="34" borderId="16" xfId="149" applyFont="1" applyFill="1" applyBorder="1" applyAlignment="1" applyProtection="1">
      <alignment horizontal="center"/>
      <protection/>
    </xf>
    <xf numFmtId="0" fontId="5" fillId="34" borderId="17" xfId="149" applyFont="1" applyFill="1" applyBorder="1" applyAlignment="1" applyProtection="1">
      <alignment horizontal="center"/>
      <protection/>
    </xf>
    <xf numFmtId="0" fontId="76" fillId="0" borderId="18" xfId="124" applyFont="1" applyBorder="1">
      <alignment/>
      <protection/>
    </xf>
    <xf numFmtId="0" fontId="76" fillId="0" borderId="18" xfId="124" applyFont="1" applyBorder="1" applyAlignment="1">
      <alignment horizontal="left" indent="1"/>
      <protection/>
    </xf>
    <xf numFmtId="14" fontId="76" fillId="0" borderId="0" xfId="124" applyNumberFormat="1" applyFont="1" applyAlignment="1">
      <alignment/>
      <protection/>
    </xf>
    <xf numFmtId="0" fontId="76" fillId="0" borderId="0" xfId="124" applyFont="1" applyAlignment="1">
      <alignment horizontal="left"/>
      <protection/>
    </xf>
    <xf numFmtId="2" fontId="76" fillId="0" borderId="0" xfId="124" applyNumberFormat="1" applyFont="1" applyAlignment="1">
      <alignment horizontal="center" vertical="center"/>
      <protection/>
    </xf>
    <xf numFmtId="0" fontId="76" fillId="0" borderId="0" xfId="124" applyFont="1" applyAlignment="1">
      <alignment horizontal="center" vertical="center"/>
      <protection/>
    </xf>
    <xf numFmtId="0" fontId="76" fillId="0" borderId="0" xfId="124" applyFont="1" applyAlignment="1">
      <alignment horizontal="left" indent="1"/>
      <protection/>
    </xf>
    <xf numFmtId="1" fontId="12" fillId="35" borderId="19" xfId="141" applyNumberFormat="1" applyFont="1" applyFill="1" applyBorder="1" applyAlignment="1">
      <alignment horizontal="center" vertical="center"/>
      <protection/>
    </xf>
    <xf numFmtId="1" fontId="12" fillId="35" borderId="20" xfId="141" applyNumberFormat="1" applyFont="1" applyFill="1" applyBorder="1" applyAlignment="1">
      <alignment horizontal="center" vertical="center"/>
      <protection/>
    </xf>
    <xf numFmtId="0" fontId="11" fillId="0" borderId="21" xfId="122" applyFont="1" applyFill="1" applyBorder="1" applyAlignment="1">
      <alignment vertical="center"/>
      <protection/>
    </xf>
    <xf numFmtId="0" fontId="11" fillId="0" borderId="22" xfId="122" applyFont="1" applyFill="1" applyBorder="1" applyAlignment="1">
      <alignment vertical="center"/>
      <protection/>
    </xf>
    <xf numFmtId="14" fontId="11" fillId="0" borderId="22" xfId="122" applyNumberFormat="1" applyFont="1" applyFill="1" applyBorder="1" applyAlignment="1">
      <alignment vertical="center"/>
      <protection/>
    </xf>
    <xf numFmtId="0" fontId="11" fillId="0" borderId="22" xfId="122" applyFont="1" applyFill="1" applyBorder="1" applyAlignment="1">
      <alignment horizontal="left" vertical="center"/>
      <protection/>
    </xf>
    <xf numFmtId="2" fontId="11" fillId="0" borderId="22" xfId="122" applyNumberFormat="1" applyFont="1" applyFill="1" applyBorder="1" applyAlignment="1">
      <alignment vertical="center"/>
      <protection/>
    </xf>
    <xf numFmtId="0" fontId="11" fillId="0" borderId="23" xfId="122" applyFont="1" applyFill="1" applyBorder="1" applyAlignment="1">
      <alignment vertical="center"/>
      <protection/>
    </xf>
    <xf numFmtId="0" fontId="76" fillId="0" borderId="24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indent="1"/>
    </xf>
    <xf numFmtId="14" fontId="76" fillId="0" borderId="15" xfId="0" applyNumberFormat="1" applyFont="1" applyBorder="1" applyAlignment="1">
      <alignment horizontal="right"/>
    </xf>
    <xf numFmtId="14" fontId="76" fillId="0" borderId="15" xfId="0" applyNumberFormat="1" applyFont="1" applyBorder="1" applyAlignment="1">
      <alignment horizontal="left"/>
    </xf>
    <xf numFmtId="0" fontId="76" fillId="0" borderId="15" xfId="0" applyFont="1" applyBorder="1" applyAlignment="1">
      <alignment/>
    </xf>
    <xf numFmtId="2" fontId="14" fillId="0" borderId="26" xfId="122" applyNumberFormat="1" applyFont="1" applyFill="1" applyBorder="1" applyAlignment="1">
      <alignment horizontal="center" vertical="center"/>
      <protection/>
    </xf>
    <xf numFmtId="0" fontId="14" fillId="0" borderId="26" xfId="122" applyFont="1" applyFill="1" applyBorder="1" applyAlignment="1">
      <alignment horizontal="center" vertical="center"/>
      <protection/>
    </xf>
    <xf numFmtId="0" fontId="76" fillId="0" borderId="15" xfId="0" applyFont="1" applyBorder="1" applyAlignment="1">
      <alignment horizontal="center"/>
    </xf>
    <xf numFmtId="0" fontId="76" fillId="0" borderId="27" xfId="0" applyFont="1" applyBorder="1" applyAlignment="1">
      <alignment/>
    </xf>
    <xf numFmtId="14" fontId="77" fillId="0" borderId="15" xfId="0" applyNumberFormat="1" applyFont="1" applyBorder="1" applyAlignment="1">
      <alignment horizontal="left"/>
    </xf>
    <xf numFmtId="0" fontId="76" fillId="0" borderId="24" xfId="0" applyFont="1" applyBorder="1" applyAlignment="1">
      <alignment horizontal="left" indent="1"/>
    </xf>
    <xf numFmtId="0" fontId="76" fillId="0" borderId="25" xfId="0" applyFont="1" applyBorder="1" applyAlignment="1">
      <alignment horizontal="left" indent="1"/>
    </xf>
    <xf numFmtId="0" fontId="12" fillId="0" borderId="26" xfId="122" applyFont="1" applyFill="1" applyBorder="1" applyAlignment="1">
      <alignment horizontal="center" vertical="center"/>
      <protection/>
    </xf>
    <xf numFmtId="0" fontId="12" fillId="0" borderId="27" xfId="77" applyFont="1" applyBorder="1" applyAlignment="1">
      <alignment/>
      <protection/>
    </xf>
    <xf numFmtId="0" fontId="77" fillId="0" borderId="27" xfId="0" applyFont="1" applyBorder="1" applyAlignment="1">
      <alignment/>
    </xf>
    <xf numFmtId="0" fontId="17" fillId="0" borderId="27" xfId="77" applyFont="1" applyBorder="1" applyAlignment="1">
      <alignment/>
      <protection/>
    </xf>
    <xf numFmtId="2" fontId="14" fillId="0" borderId="15" xfId="122" applyNumberFormat="1" applyFont="1" applyFill="1" applyBorder="1" applyAlignment="1">
      <alignment horizontal="center" vertical="center"/>
      <protection/>
    </xf>
    <xf numFmtId="0" fontId="14" fillId="0" borderId="15" xfId="122" applyFont="1" applyFill="1" applyBorder="1" applyAlignment="1">
      <alignment horizontal="center" vertical="center"/>
      <protection/>
    </xf>
    <xf numFmtId="0" fontId="12" fillId="0" borderId="15" xfId="77" applyFont="1" applyBorder="1" applyAlignment="1">
      <alignment horizontal="left" indent="1"/>
      <protection/>
    </xf>
    <xf numFmtId="14" fontId="12" fillId="0" borderId="15" xfId="77" applyNumberFormat="1" applyFont="1" applyBorder="1" applyAlignment="1">
      <alignment horizontal="right" vertical="center"/>
      <protection/>
    </xf>
    <xf numFmtId="14" fontId="12" fillId="0" borderId="15" xfId="77" applyNumberFormat="1" applyFont="1" applyBorder="1" applyAlignment="1">
      <alignment horizontal="left" vertical="center"/>
      <protection/>
    </xf>
    <xf numFmtId="0" fontId="12" fillId="0" borderId="15" xfId="77" applyFont="1" applyBorder="1" applyAlignment="1">
      <alignment horizontal="left" vertical="center"/>
      <protection/>
    </xf>
    <xf numFmtId="0" fontId="12" fillId="0" borderId="15" xfId="7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8" fillId="35" borderId="0" xfId="0" applyFont="1" applyFill="1" applyBorder="1" applyAlignment="1">
      <alignment horizontal="center" vertical="center" wrapText="1"/>
    </xf>
    <xf numFmtId="2" fontId="76" fillId="0" borderId="0" xfId="0" applyNumberFormat="1" applyFont="1" applyAlignment="1">
      <alignment/>
    </xf>
    <xf numFmtId="2" fontId="78" fillId="35" borderId="0" xfId="0" applyNumberFormat="1" applyFont="1" applyFill="1" applyBorder="1" applyAlignment="1">
      <alignment horizontal="center" vertical="center" wrapText="1"/>
    </xf>
    <xf numFmtId="14" fontId="76" fillId="0" borderId="0" xfId="0" applyNumberFormat="1" applyFont="1" applyBorder="1" applyAlignment="1">
      <alignment/>
    </xf>
    <xf numFmtId="0" fontId="76" fillId="0" borderId="0" xfId="0" applyFont="1" applyBorder="1" applyAlignment="1">
      <alignment/>
    </xf>
    <xf numFmtId="2" fontId="76" fillId="0" borderId="0" xfId="0" applyNumberFormat="1" applyFont="1" applyBorder="1" applyAlignment="1">
      <alignment/>
    </xf>
    <xf numFmtId="0" fontId="76" fillId="0" borderId="0" xfId="0" applyFont="1" applyAlignment="1">
      <alignment/>
    </xf>
    <xf numFmtId="14" fontId="76" fillId="0" borderId="0" xfId="0" applyNumberFormat="1" applyFont="1" applyAlignment="1">
      <alignment/>
    </xf>
    <xf numFmtId="0" fontId="79" fillId="0" borderId="0" xfId="167" applyFont="1">
      <alignment/>
      <protection/>
    </xf>
    <xf numFmtId="14" fontId="79" fillId="0" borderId="0" xfId="167" applyNumberFormat="1" applyFont="1">
      <alignment/>
      <protection/>
    </xf>
    <xf numFmtId="0" fontId="79" fillId="0" borderId="0" xfId="167" applyFont="1" applyAlignment="1">
      <alignment horizontal="left" indent="1"/>
      <protection/>
    </xf>
    <xf numFmtId="164" fontId="79" fillId="0" borderId="0" xfId="167" applyNumberFormat="1" applyFont="1" applyAlignment="1">
      <alignment horizontal="center"/>
      <protection/>
    </xf>
    <xf numFmtId="164" fontId="79" fillId="0" borderId="0" xfId="167" applyNumberFormat="1" applyFont="1">
      <alignment/>
      <protection/>
    </xf>
    <xf numFmtId="49" fontId="79" fillId="0" borderId="0" xfId="167" applyNumberFormat="1" applyFont="1">
      <alignment/>
      <protection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indent="1"/>
    </xf>
    <xf numFmtId="14" fontId="79" fillId="0" borderId="14" xfId="0" applyNumberFormat="1" applyFont="1" applyBorder="1" applyAlignment="1">
      <alignment horizontal="right"/>
    </xf>
    <xf numFmtId="0" fontId="79" fillId="0" borderId="14" xfId="0" applyFont="1" applyBorder="1" applyAlignment="1">
      <alignment/>
    </xf>
    <xf numFmtId="0" fontId="22" fillId="0" borderId="14" xfId="77" applyFont="1" applyBorder="1" applyAlignment="1">
      <alignment vertical="center"/>
      <protection/>
    </xf>
    <xf numFmtId="2" fontId="22" fillId="0" borderId="14" xfId="141" applyNumberFormat="1" applyFont="1" applyBorder="1" applyAlignment="1">
      <alignment horizontal="center" vertical="center"/>
      <protection/>
    </xf>
    <xf numFmtId="2" fontId="23" fillId="0" borderId="14" xfId="122" applyNumberFormat="1" applyFont="1" applyFill="1" applyBorder="1" applyAlignment="1">
      <alignment horizontal="left" vertical="center" indent="1"/>
      <protection/>
    </xf>
    <xf numFmtId="0" fontId="23" fillId="0" borderId="14" xfId="122" applyFont="1" applyFill="1" applyBorder="1" applyAlignment="1">
      <alignment horizontal="center" vertical="center"/>
      <protection/>
    </xf>
    <xf numFmtId="0" fontId="22" fillId="0" borderId="14" xfId="77" applyFont="1" applyBorder="1" applyAlignment="1">
      <alignment horizontal="center"/>
      <protection/>
    </xf>
    <xf numFmtId="0" fontId="79" fillId="0" borderId="30" xfId="0" applyFont="1" applyBorder="1" applyAlignment="1">
      <alignment horizontal="left" indent="1"/>
    </xf>
    <xf numFmtId="0" fontId="79" fillId="0" borderId="24" xfId="0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indent="1"/>
    </xf>
    <xf numFmtId="14" fontId="79" fillId="0" borderId="15" xfId="0" applyNumberFormat="1" applyFont="1" applyBorder="1" applyAlignment="1">
      <alignment horizontal="right"/>
    </xf>
    <xf numFmtId="0" fontId="79" fillId="0" borderId="15" xfId="0" applyFont="1" applyBorder="1" applyAlignment="1">
      <alignment/>
    </xf>
    <xf numFmtId="0" fontId="22" fillId="0" borderId="15" xfId="77" applyFont="1" applyBorder="1" applyAlignment="1">
      <alignment vertical="center"/>
      <protection/>
    </xf>
    <xf numFmtId="2" fontId="22" fillId="0" borderId="15" xfId="141" applyNumberFormat="1" applyFont="1" applyBorder="1" applyAlignment="1">
      <alignment horizontal="center" vertical="center"/>
      <protection/>
    </xf>
    <xf numFmtId="0" fontId="23" fillId="0" borderId="15" xfId="122" applyFont="1" applyFill="1" applyBorder="1" applyAlignment="1">
      <alignment horizontal="center" vertical="center"/>
      <protection/>
    </xf>
    <xf numFmtId="0" fontId="22" fillId="0" borderId="15" xfId="77" applyFont="1" applyBorder="1" applyAlignment="1">
      <alignment horizontal="center"/>
      <protection/>
    </xf>
    <xf numFmtId="0" fontId="79" fillId="0" borderId="27" xfId="0" applyFont="1" applyBorder="1" applyAlignment="1">
      <alignment horizontal="left" indent="1"/>
    </xf>
    <xf numFmtId="2" fontId="23" fillId="0" borderId="15" xfId="122" applyNumberFormat="1" applyFont="1" applyFill="1" applyBorder="1" applyAlignment="1">
      <alignment horizontal="left" vertical="center" indent="1"/>
      <protection/>
    </xf>
    <xf numFmtId="2" fontId="23" fillId="0" borderId="15" xfId="122" applyNumberFormat="1" applyFont="1" applyFill="1" applyBorder="1" applyAlignment="1">
      <alignment horizontal="center" vertical="center"/>
      <protection/>
    </xf>
    <xf numFmtId="0" fontId="79" fillId="0" borderId="15" xfId="0" applyFont="1" applyBorder="1" applyAlignment="1">
      <alignment horizontal="center" vertical="center"/>
    </xf>
    <xf numFmtId="164" fontId="23" fillId="0" borderId="15" xfId="122" applyNumberFormat="1" applyFont="1" applyFill="1" applyBorder="1" applyAlignment="1">
      <alignment horizontal="center" vertical="center"/>
      <protection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2" xfId="0" applyFont="1" applyBorder="1" applyAlignment="1">
      <alignment horizontal="left" indent="1"/>
    </xf>
    <xf numFmtId="14" fontId="79" fillId="0" borderId="32" xfId="0" applyNumberFormat="1" applyFont="1" applyBorder="1" applyAlignment="1">
      <alignment horizontal="right"/>
    </xf>
    <xf numFmtId="0" fontId="79" fillId="0" borderId="32" xfId="0" applyFont="1" applyBorder="1" applyAlignment="1">
      <alignment/>
    </xf>
    <xf numFmtId="0" fontId="22" fillId="0" borderId="32" xfId="77" applyFont="1" applyBorder="1" applyAlignment="1">
      <alignment vertical="center"/>
      <protection/>
    </xf>
    <xf numFmtId="2" fontId="22" fillId="0" borderId="32" xfId="141" applyNumberFormat="1" applyFont="1" applyBorder="1" applyAlignment="1">
      <alignment horizontal="center" vertical="center"/>
      <protection/>
    </xf>
    <xf numFmtId="2" fontId="23" fillId="0" borderId="32" xfId="122" applyNumberFormat="1" applyFont="1" applyFill="1" applyBorder="1" applyAlignment="1">
      <alignment horizontal="left" vertical="center" indent="1"/>
      <protection/>
    </xf>
    <xf numFmtId="49" fontId="22" fillId="0" borderId="32" xfId="122" applyNumberFormat="1" applyFont="1" applyFill="1" applyBorder="1" applyAlignment="1">
      <alignment horizontal="center" vertical="center"/>
      <protection/>
    </xf>
    <xf numFmtId="0" fontId="22" fillId="0" borderId="32" xfId="77" applyFont="1" applyBorder="1" applyAlignment="1">
      <alignment horizontal="center"/>
      <protection/>
    </xf>
    <xf numFmtId="0" fontId="79" fillId="0" borderId="33" xfId="0" applyFont="1" applyBorder="1" applyAlignment="1">
      <alignment horizontal="left" indent="1"/>
    </xf>
    <xf numFmtId="0" fontId="79" fillId="0" borderId="34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6" xfId="0" applyFont="1" applyBorder="1" applyAlignment="1">
      <alignment horizontal="left" indent="1"/>
    </xf>
    <xf numFmtId="14" fontId="79" fillId="0" borderId="26" xfId="0" applyNumberFormat="1" applyFont="1" applyBorder="1" applyAlignment="1">
      <alignment horizontal="right"/>
    </xf>
    <xf numFmtId="0" fontId="79" fillId="0" borderId="26" xfId="0" applyFont="1" applyBorder="1" applyAlignment="1">
      <alignment/>
    </xf>
    <xf numFmtId="0" fontId="22" fillId="0" borderId="26" xfId="77" applyFont="1" applyBorder="1" applyAlignment="1">
      <alignment vertical="center"/>
      <protection/>
    </xf>
    <xf numFmtId="2" fontId="22" fillId="0" borderId="26" xfId="141" applyNumberFormat="1" applyFont="1" applyBorder="1" applyAlignment="1">
      <alignment horizontal="center" vertical="center"/>
      <protection/>
    </xf>
    <xf numFmtId="2" fontId="23" fillId="0" borderId="26" xfId="122" applyNumberFormat="1" applyFont="1" applyFill="1" applyBorder="1" applyAlignment="1">
      <alignment horizontal="left" vertical="center" indent="1"/>
      <protection/>
    </xf>
    <xf numFmtId="49" fontId="22" fillId="0" borderId="26" xfId="122" applyNumberFormat="1" applyFont="1" applyFill="1" applyBorder="1" applyAlignment="1">
      <alignment horizontal="center" vertical="center"/>
      <protection/>
    </xf>
    <xf numFmtId="0" fontId="22" fillId="0" borderId="26" xfId="77" applyFont="1" applyBorder="1" applyAlignment="1">
      <alignment horizontal="center"/>
      <protection/>
    </xf>
    <xf numFmtId="0" fontId="79" fillId="0" borderId="35" xfId="0" applyFont="1" applyBorder="1" applyAlignment="1">
      <alignment horizontal="left" indent="1"/>
    </xf>
    <xf numFmtId="164" fontId="23" fillId="0" borderId="26" xfId="122" applyNumberFormat="1" applyFont="1" applyFill="1" applyBorder="1" applyAlignment="1">
      <alignment horizontal="left" vertical="center" indent="1"/>
      <protection/>
    </xf>
    <xf numFmtId="164" fontId="23" fillId="0" borderId="15" xfId="122" applyNumberFormat="1" applyFont="1" applyFill="1" applyBorder="1" applyAlignment="1">
      <alignment horizontal="left" vertical="center" indent="1"/>
      <protection/>
    </xf>
    <xf numFmtId="49" fontId="22" fillId="0" borderId="15" xfId="122" applyNumberFormat="1" applyFont="1" applyFill="1" applyBorder="1" applyAlignment="1">
      <alignment horizontal="center" vertical="center"/>
      <protection/>
    </xf>
    <xf numFmtId="0" fontId="22" fillId="35" borderId="15" xfId="77" applyFont="1" applyFill="1" applyBorder="1" applyAlignment="1">
      <alignment horizontal="left" indent="1"/>
      <protection/>
    </xf>
    <xf numFmtId="14" fontId="22" fillId="0" borderId="15" xfId="77" applyNumberFormat="1" applyFont="1" applyBorder="1" applyAlignment="1">
      <alignment horizontal="right"/>
      <protection/>
    </xf>
    <xf numFmtId="0" fontId="22" fillId="0" borderId="15" xfId="77" applyFont="1" applyBorder="1" applyAlignment="1">
      <alignment/>
      <protection/>
    </xf>
    <xf numFmtId="164" fontId="19" fillId="0" borderId="15" xfId="122" applyNumberFormat="1" applyFont="1" applyFill="1" applyBorder="1" applyAlignment="1">
      <alignment horizontal="center" vertical="center"/>
      <protection/>
    </xf>
    <xf numFmtId="0" fontId="22" fillId="0" borderId="27" xfId="77" applyFont="1" applyBorder="1" applyAlignment="1">
      <alignment horizontal="left" indent="1"/>
      <protection/>
    </xf>
    <xf numFmtId="0" fontId="22" fillId="35" borderId="14" xfId="77" applyFont="1" applyFill="1" applyBorder="1" applyAlignment="1">
      <alignment horizontal="left" indent="1"/>
      <protection/>
    </xf>
    <xf numFmtId="14" fontId="22" fillId="0" borderId="14" xfId="77" applyNumberFormat="1" applyFont="1" applyBorder="1" applyAlignment="1">
      <alignment horizontal="right"/>
      <protection/>
    </xf>
    <xf numFmtId="0" fontId="22" fillId="0" borderId="14" xfId="77" applyFont="1" applyBorder="1" applyAlignment="1">
      <alignment/>
      <protection/>
    </xf>
    <xf numFmtId="164" fontId="23" fillId="0" borderId="14" xfId="122" applyNumberFormat="1" applyFont="1" applyFill="1" applyBorder="1" applyAlignment="1">
      <alignment horizontal="center" vertical="center"/>
      <protection/>
    </xf>
    <xf numFmtId="164" fontId="19" fillId="0" borderId="14" xfId="122" applyNumberFormat="1" applyFont="1" applyFill="1" applyBorder="1" applyAlignment="1">
      <alignment horizontal="center" vertical="center"/>
      <protection/>
    </xf>
    <xf numFmtId="0" fontId="22" fillId="0" borderId="30" xfId="77" applyFont="1" applyBorder="1" applyAlignment="1">
      <alignment horizontal="left" indent="1"/>
      <protection/>
    </xf>
    <xf numFmtId="0" fontId="22" fillId="0" borderId="15" xfId="77" applyFont="1" applyBorder="1" applyAlignment="1">
      <alignment horizontal="left" indent="1"/>
      <protection/>
    </xf>
    <xf numFmtId="14" fontId="22" fillId="0" borderId="15" xfId="77" applyNumberFormat="1" applyFont="1" applyBorder="1" applyAlignment="1">
      <alignment horizontal="right" vertical="center"/>
      <protection/>
    </xf>
    <xf numFmtId="0" fontId="79" fillId="0" borderId="36" xfId="0" applyFont="1" applyBorder="1" applyAlignment="1">
      <alignment horizontal="center" vertical="center"/>
    </xf>
    <xf numFmtId="0" fontId="22" fillId="35" borderId="26" xfId="77" applyFont="1" applyFill="1" applyBorder="1" applyAlignment="1">
      <alignment horizontal="left" indent="1"/>
      <protection/>
    </xf>
    <xf numFmtId="14" fontId="22" fillId="0" borderId="26" xfId="77" applyNumberFormat="1" applyFont="1" applyBorder="1" applyAlignment="1">
      <alignment horizontal="right"/>
      <protection/>
    </xf>
    <xf numFmtId="0" fontId="22" fillId="0" borderId="26" xfId="77" applyFont="1" applyBorder="1" applyAlignment="1">
      <alignment/>
      <protection/>
    </xf>
    <xf numFmtId="164" fontId="23" fillId="0" borderId="26" xfId="122" applyNumberFormat="1" applyFont="1" applyFill="1" applyBorder="1" applyAlignment="1">
      <alignment horizontal="center" vertical="center"/>
      <protection/>
    </xf>
    <xf numFmtId="164" fontId="19" fillId="0" borderId="26" xfId="122" applyNumberFormat="1" applyFont="1" applyFill="1" applyBorder="1" applyAlignment="1">
      <alignment horizontal="center" vertical="center"/>
      <protection/>
    </xf>
    <xf numFmtId="0" fontId="23" fillId="0" borderId="26" xfId="122" applyFont="1" applyFill="1" applyBorder="1" applyAlignment="1">
      <alignment horizontal="center" vertical="center"/>
      <protection/>
    </xf>
    <xf numFmtId="0" fontId="22" fillId="0" borderId="35" xfId="77" applyFont="1" applyBorder="1" applyAlignment="1">
      <alignment horizontal="left" indent="1"/>
      <protection/>
    </xf>
    <xf numFmtId="14" fontId="22" fillId="0" borderId="26" xfId="42" applyNumberFormat="1" applyFont="1" applyBorder="1" applyAlignment="1">
      <alignment horizontal="right" vertical="center"/>
    </xf>
    <xf numFmtId="2" fontId="23" fillId="0" borderId="26" xfId="122" applyNumberFormat="1" applyFont="1" applyFill="1" applyBorder="1" applyAlignment="1">
      <alignment horizontal="center" vertical="center"/>
      <protection/>
    </xf>
    <xf numFmtId="14" fontId="22" fillId="0" borderId="15" xfId="42" applyNumberFormat="1" applyFont="1" applyBorder="1" applyAlignment="1">
      <alignment horizontal="right" vertical="center"/>
    </xf>
    <xf numFmtId="14" fontId="22" fillId="0" borderId="14" xfId="42" applyNumberFormat="1" applyFont="1" applyBorder="1" applyAlignment="1">
      <alignment horizontal="right" vertical="center"/>
    </xf>
    <xf numFmtId="2" fontId="23" fillId="0" borderId="14" xfId="122" applyNumberFormat="1" applyFont="1" applyFill="1" applyBorder="1" applyAlignment="1">
      <alignment horizontal="center" vertical="center"/>
      <protection/>
    </xf>
    <xf numFmtId="0" fontId="79" fillId="0" borderId="37" xfId="0" applyFont="1" applyBorder="1" applyAlignment="1">
      <alignment horizontal="center" vertical="center"/>
    </xf>
    <xf numFmtId="2" fontId="23" fillId="0" borderId="32" xfId="122" applyNumberFormat="1" applyFont="1" applyFill="1" applyBorder="1" applyAlignment="1">
      <alignment horizontal="center" vertical="center"/>
      <protection/>
    </xf>
    <xf numFmtId="0" fontId="23" fillId="0" borderId="32" xfId="122" applyFont="1" applyFill="1" applyBorder="1" applyAlignment="1">
      <alignment horizontal="center" vertical="center"/>
      <protection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1" fontId="22" fillId="0" borderId="25" xfId="77" applyNumberFormat="1" applyFont="1" applyBorder="1" applyAlignment="1">
      <alignment horizontal="center" vertical="center"/>
      <protection/>
    </xf>
    <xf numFmtId="0" fontId="22" fillId="0" borderId="24" xfId="77" applyFont="1" applyBorder="1" applyAlignment="1">
      <alignment horizontal="center"/>
      <protection/>
    </xf>
    <xf numFmtId="0" fontId="22" fillId="0" borderId="25" xfId="77" applyFont="1" applyBorder="1" applyAlignment="1">
      <alignment horizontal="center"/>
      <protection/>
    </xf>
    <xf numFmtId="2" fontId="80" fillId="0" borderId="15" xfId="0" applyNumberFormat="1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79" fillId="0" borderId="37" xfId="0" applyFont="1" applyBorder="1" applyAlignment="1">
      <alignment horizontal="left" indent="1"/>
    </xf>
    <xf numFmtId="164" fontId="22" fillId="0" borderId="32" xfId="141" applyNumberFormat="1" applyFont="1" applyBorder="1" applyAlignment="1">
      <alignment horizontal="center" vertical="center"/>
      <protection/>
    </xf>
    <xf numFmtId="164" fontId="23" fillId="0" borderId="32" xfId="122" applyNumberFormat="1" applyFont="1" applyFill="1" applyBorder="1" applyAlignment="1">
      <alignment horizontal="left" vertical="center" indent="1"/>
      <protection/>
    </xf>
    <xf numFmtId="0" fontId="79" fillId="0" borderId="34" xfId="0" applyFont="1" applyBorder="1" applyAlignment="1">
      <alignment horizontal="center"/>
    </xf>
    <xf numFmtId="0" fontId="79" fillId="0" borderId="36" xfId="0" applyFont="1" applyBorder="1" applyAlignment="1">
      <alignment horizontal="left" indent="1"/>
    </xf>
    <xf numFmtId="164" fontId="22" fillId="0" borderId="26" xfId="141" applyNumberFormat="1" applyFont="1" applyBorder="1" applyAlignment="1">
      <alignment horizontal="center" vertical="center"/>
      <protection/>
    </xf>
    <xf numFmtId="0" fontId="79" fillId="0" borderId="31" xfId="0" applyFont="1" applyBorder="1" applyAlignment="1">
      <alignment horizontal="left" indent="1"/>
    </xf>
    <xf numFmtId="0" fontId="79" fillId="0" borderId="34" xfId="0" applyFont="1" applyBorder="1" applyAlignment="1">
      <alignment horizontal="left" indent="1"/>
    </xf>
    <xf numFmtId="0" fontId="22" fillId="0" borderId="26" xfId="77" applyFont="1" applyBorder="1" applyAlignment="1">
      <alignment horizontal="left" indent="1"/>
      <protection/>
    </xf>
    <xf numFmtId="0" fontId="79" fillId="0" borderId="0" xfId="0" applyFont="1" applyAlignment="1">
      <alignment/>
    </xf>
    <xf numFmtId="14" fontId="79" fillId="0" borderId="0" xfId="0" applyNumberFormat="1" applyFont="1" applyAlignment="1">
      <alignment/>
    </xf>
    <xf numFmtId="164" fontId="79" fillId="0" borderId="0" xfId="0" applyNumberFormat="1" applyFont="1" applyAlignment="1">
      <alignment/>
    </xf>
    <xf numFmtId="0" fontId="25" fillId="0" borderId="12" xfId="169" applyFont="1" applyFill="1" applyBorder="1" applyAlignment="1">
      <alignment horizontal="center" vertical="center" wrapText="1"/>
      <protection/>
    </xf>
    <xf numFmtId="0" fontId="25" fillId="0" borderId="38" xfId="169" applyFont="1" applyFill="1" applyBorder="1" applyAlignment="1">
      <alignment horizontal="center" vertical="center" wrapText="1"/>
      <protection/>
    </xf>
    <xf numFmtId="0" fontId="25" fillId="0" borderId="11" xfId="169" applyFont="1" applyFill="1" applyBorder="1" applyAlignment="1">
      <alignment horizontal="center" vertical="center" wrapText="1"/>
      <protection/>
    </xf>
    <xf numFmtId="0" fontId="25" fillId="0" borderId="39" xfId="169" applyFont="1" applyFill="1" applyBorder="1" applyAlignment="1">
      <alignment horizontal="center" vertical="center" wrapText="1"/>
      <protection/>
    </xf>
    <xf numFmtId="0" fontId="81" fillId="0" borderId="34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26" xfId="0" applyFont="1" applyBorder="1" applyAlignment="1">
      <alignment horizontal="left" indent="1"/>
    </xf>
    <xf numFmtId="14" fontId="81" fillId="0" borderId="26" xfId="0" applyNumberFormat="1" applyFont="1" applyBorder="1" applyAlignment="1">
      <alignment horizontal="left" indent="1"/>
    </xf>
    <xf numFmtId="0" fontId="81" fillId="0" borderId="26" xfId="0" applyFont="1" applyBorder="1" applyAlignment="1">
      <alignment/>
    </xf>
    <xf numFmtId="0" fontId="26" fillId="0" borderId="26" xfId="169" applyFont="1" applyBorder="1" applyAlignment="1">
      <alignment horizontal="center" vertical="center"/>
      <protection/>
    </xf>
    <xf numFmtId="49" fontId="26" fillId="0" borderId="26" xfId="169" applyNumberFormat="1" applyFont="1" applyBorder="1" applyAlignment="1">
      <alignment horizontal="center" vertical="center"/>
      <protection/>
    </xf>
    <xf numFmtId="0" fontId="26" fillId="0" borderId="26" xfId="169" applyFont="1" applyBorder="1" applyAlignment="1">
      <alignment horizontal="center" vertical="center" wrapText="1"/>
      <protection/>
    </xf>
    <xf numFmtId="0" fontId="26" fillId="0" borderId="26" xfId="169" applyFont="1" applyFill="1" applyBorder="1" applyAlignment="1">
      <alignment horizontal="center" vertical="center"/>
      <protection/>
    </xf>
    <xf numFmtId="1" fontId="26" fillId="0" borderId="26" xfId="169" applyNumberFormat="1" applyFont="1" applyFill="1" applyBorder="1" applyAlignment="1">
      <alignment horizontal="center" vertical="center"/>
      <protection/>
    </xf>
    <xf numFmtId="0" fontId="26" fillId="0" borderId="26" xfId="0" applyFont="1" applyBorder="1" applyAlignment="1">
      <alignment horizontal="center" vertical="center"/>
    </xf>
    <xf numFmtId="0" fontId="26" fillId="0" borderId="26" xfId="77" applyFont="1" applyBorder="1" applyAlignment="1">
      <alignment horizontal="center"/>
      <protection/>
    </xf>
    <xf numFmtId="0" fontId="81" fillId="0" borderId="35" xfId="0" applyFont="1" applyBorder="1" applyAlignment="1">
      <alignment horizontal="left" indent="1"/>
    </xf>
    <xf numFmtId="0" fontId="81" fillId="0" borderId="24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15" xfId="0" applyFont="1" applyBorder="1" applyAlignment="1">
      <alignment horizontal="left" indent="1"/>
    </xf>
    <xf numFmtId="14" fontId="81" fillId="0" borderId="15" xfId="0" applyNumberFormat="1" applyFont="1" applyBorder="1" applyAlignment="1">
      <alignment horizontal="left" indent="1"/>
    </xf>
    <xf numFmtId="0" fontId="81" fillId="0" borderId="15" xfId="0" applyFont="1" applyBorder="1" applyAlignment="1">
      <alignment/>
    </xf>
    <xf numFmtId="0" fontId="26" fillId="0" borderId="15" xfId="169" applyFont="1" applyBorder="1" applyAlignment="1">
      <alignment horizontal="center" vertical="center"/>
      <protection/>
    </xf>
    <xf numFmtId="49" fontId="26" fillId="0" borderId="15" xfId="169" applyNumberFormat="1" applyFont="1" applyBorder="1" applyAlignment="1">
      <alignment horizontal="center" vertical="center"/>
      <protection/>
    </xf>
    <xf numFmtId="0" fontId="26" fillId="0" borderId="15" xfId="169" applyFont="1" applyBorder="1" applyAlignment="1">
      <alignment horizontal="center" vertical="center" wrapText="1"/>
      <protection/>
    </xf>
    <xf numFmtId="0" fontId="26" fillId="0" borderId="15" xfId="169" applyFont="1" applyFill="1" applyBorder="1" applyAlignment="1">
      <alignment horizontal="center" vertical="center"/>
      <protection/>
    </xf>
    <xf numFmtId="1" fontId="26" fillId="0" borderId="15" xfId="169" applyNumberFormat="1" applyFont="1" applyFill="1" applyBorder="1" applyAlignment="1">
      <alignment horizontal="center" vertical="center"/>
      <protection/>
    </xf>
    <xf numFmtId="0" fontId="26" fillId="0" borderId="15" xfId="0" applyFont="1" applyBorder="1" applyAlignment="1">
      <alignment horizontal="center" vertical="center"/>
    </xf>
    <xf numFmtId="0" fontId="26" fillId="0" borderId="15" xfId="77" applyFont="1" applyBorder="1" applyAlignment="1">
      <alignment horizontal="center"/>
      <protection/>
    </xf>
    <xf numFmtId="0" fontId="81" fillId="0" borderId="27" xfId="0" applyFont="1" applyBorder="1" applyAlignment="1">
      <alignment horizontal="left" indent="1"/>
    </xf>
    <xf numFmtId="1" fontId="26" fillId="0" borderId="28" xfId="77" applyNumberFormat="1" applyFont="1" applyBorder="1" applyAlignment="1">
      <alignment horizontal="center" vertical="center"/>
      <protection/>
    </xf>
    <xf numFmtId="1" fontId="26" fillId="0" borderId="29" xfId="77" applyNumberFormat="1" applyFont="1" applyBorder="1" applyAlignment="1">
      <alignment horizontal="center" vertical="center"/>
      <protection/>
    </xf>
    <xf numFmtId="0" fontId="26" fillId="0" borderId="14" xfId="77" applyFont="1" applyBorder="1" applyAlignment="1">
      <alignment horizontal="left" indent="1"/>
      <protection/>
    </xf>
    <xf numFmtId="14" fontId="26" fillId="0" borderId="14" xfId="77" applyNumberFormat="1" applyFont="1" applyBorder="1" applyAlignment="1">
      <alignment horizontal="left" indent="1"/>
      <protection/>
    </xf>
    <xf numFmtId="0" fontId="26" fillId="0" borderId="14" xfId="77" applyFont="1" applyBorder="1">
      <alignment/>
      <protection/>
    </xf>
    <xf numFmtId="0" fontId="26" fillId="0" borderId="14" xfId="77" applyFont="1" applyBorder="1" applyAlignment="1">
      <alignment/>
      <protection/>
    </xf>
    <xf numFmtId="0" fontId="26" fillId="0" borderId="14" xfId="169" applyFont="1" applyBorder="1" applyAlignment="1">
      <alignment horizontal="center" vertical="center" wrapText="1"/>
      <protection/>
    </xf>
    <xf numFmtId="0" fontId="26" fillId="33" borderId="14" xfId="169" applyFont="1" applyFill="1" applyBorder="1" applyAlignment="1">
      <alignment horizontal="center" vertical="center" wrapText="1"/>
      <protection/>
    </xf>
    <xf numFmtId="0" fontId="26" fillId="0" borderId="14" xfId="169" applyFont="1" applyFill="1" applyBorder="1" applyAlignment="1">
      <alignment horizontal="center" vertical="center"/>
      <protection/>
    </xf>
    <xf numFmtId="1" fontId="26" fillId="0" borderId="14" xfId="169" applyNumberFormat="1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/>
    </xf>
    <xf numFmtId="0" fontId="26" fillId="0" borderId="14" xfId="77" applyFont="1" applyBorder="1" applyAlignment="1">
      <alignment horizontal="center"/>
      <protection/>
    </xf>
    <xf numFmtId="0" fontId="26" fillId="0" borderId="30" xfId="77" applyFont="1" applyBorder="1" applyAlignment="1">
      <alignment horizontal="left" indent="1"/>
      <protection/>
    </xf>
    <xf numFmtId="1" fontId="26" fillId="0" borderId="24" xfId="77" applyNumberFormat="1" applyFont="1" applyBorder="1" applyAlignment="1">
      <alignment horizontal="center" vertical="center"/>
      <protection/>
    </xf>
    <xf numFmtId="1" fontId="26" fillId="0" borderId="25" xfId="77" applyNumberFormat="1" applyFont="1" applyBorder="1" applyAlignment="1">
      <alignment horizontal="center" vertical="center"/>
      <protection/>
    </xf>
    <xf numFmtId="0" fontId="26" fillId="0" borderId="15" xfId="77" applyFont="1" applyBorder="1" applyAlignment="1">
      <alignment horizontal="left" indent="1"/>
      <protection/>
    </xf>
    <xf numFmtId="14" fontId="26" fillId="0" borderId="15" xfId="77" applyNumberFormat="1" applyFont="1" applyBorder="1" applyAlignment="1">
      <alignment horizontal="left" indent="1"/>
      <protection/>
    </xf>
    <xf numFmtId="0" fontId="26" fillId="0" borderId="15" xfId="77" applyFont="1" applyBorder="1">
      <alignment/>
      <protection/>
    </xf>
    <xf numFmtId="0" fontId="26" fillId="0" borderId="15" xfId="77" applyFont="1" applyBorder="1" applyAlignment="1">
      <alignment/>
      <protection/>
    </xf>
    <xf numFmtId="0" fontId="26" fillId="33" borderId="15" xfId="169" applyFont="1" applyFill="1" applyBorder="1" applyAlignment="1">
      <alignment horizontal="center" vertical="center" wrapText="1"/>
      <protection/>
    </xf>
    <xf numFmtId="1" fontId="26" fillId="0" borderId="15" xfId="169" applyNumberFormat="1" applyFont="1" applyFill="1" applyBorder="1" applyAlignment="1">
      <alignment horizontal="center" vertical="center" wrapText="1"/>
      <protection/>
    </xf>
    <xf numFmtId="0" fontId="17" fillId="0" borderId="27" xfId="77" applyFont="1" applyBorder="1" applyAlignment="1">
      <alignment horizontal="left" indent="1"/>
      <protection/>
    </xf>
    <xf numFmtId="0" fontId="26" fillId="0" borderId="27" xfId="77" applyFont="1" applyBorder="1" applyAlignment="1">
      <alignment horizontal="left" indent="1"/>
      <protection/>
    </xf>
    <xf numFmtId="0" fontId="82" fillId="0" borderId="0" xfId="0" applyFont="1" applyAlignment="1">
      <alignment/>
    </xf>
    <xf numFmtId="14" fontId="79" fillId="0" borderId="0" xfId="0" applyNumberFormat="1" applyFont="1" applyAlignment="1">
      <alignment horizontal="left" indent="1"/>
    </xf>
    <xf numFmtId="1" fontId="79" fillId="0" borderId="0" xfId="0" applyNumberFormat="1" applyFont="1" applyAlignment="1">
      <alignment/>
    </xf>
    <xf numFmtId="0" fontId="27" fillId="36" borderId="40" xfId="0" applyFont="1" applyFill="1" applyBorder="1" applyAlignment="1">
      <alignment horizontal="center" vertical="center" shrinkToFit="1"/>
    </xf>
    <xf numFmtId="0" fontId="83" fillId="35" borderId="41" xfId="0" applyFont="1" applyFill="1" applyBorder="1" applyAlignment="1">
      <alignment horizontal="center" vertical="center" shrinkToFit="1"/>
    </xf>
    <xf numFmtId="0" fontId="83" fillId="36" borderId="40" xfId="0" applyFont="1" applyFill="1" applyBorder="1" applyAlignment="1">
      <alignment horizontal="center" vertical="center" shrinkToFit="1"/>
    </xf>
    <xf numFmtId="0" fontId="83" fillId="35" borderId="40" xfId="0" applyFont="1" applyFill="1" applyBorder="1" applyAlignment="1">
      <alignment horizontal="center" vertical="center" shrinkToFit="1"/>
    </xf>
    <xf numFmtId="0" fontId="84" fillId="0" borderId="41" xfId="0" applyFont="1" applyBorder="1" applyAlignment="1">
      <alignment horizontal="center" vertical="center" shrinkToFit="1"/>
    </xf>
    <xf numFmtId="0" fontId="28" fillId="36" borderId="42" xfId="0" applyFont="1" applyFill="1" applyBorder="1" applyAlignment="1">
      <alignment horizontal="center" vertical="center" textRotation="90" shrinkToFit="1"/>
    </xf>
    <xf numFmtId="0" fontId="84" fillId="35" borderId="43" xfId="0" applyFont="1" applyFill="1" applyBorder="1" applyAlignment="1">
      <alignment horizontal="center" vertical="center" textRotation="90" shrinkToFit="1"/>
    </xf>
    <xf numFmtId="0" fontId="28" fillId="36" borderId="43" xfId="0" applyFont="1" applyFill="1" applyBorder="1" applyAlignment="1">
      <alignment horizontal="center" vertical="center" textRotation="90" shrinkToFit="1"/>
    </xf>
    <xf numFmtId="0" fontId="84" fillId="36" borderId="43" xfId="0" applyFont="1" applyFill="1" applyBorder="1" applyAlignment="1">
      <alignment horizontal="center" vertical="center" textRotation="90" shrinkToFit="1"/>
    </xf>
    <xf numFmtId="0" fontId="84" fillId="0" borderId="43" xfId="0" applyFont="1" applyBorder="1" applyAlignment="1">
      <alignment horizontal="center" vertical="center" textRotation="90" shrinkToFit="1"/>
    </xf>
    <xf numFmtId="0" fontId="85" fillId="0" borderId="0" xfId="0" applyFont="1" applyAlignment="1">
      <alignment horizontal="center" vertical="center" textRotation="90"/>
    </xf>
    <xf numFmtId="0" fontId="86" fillId="0" borderId="0" xfId="0" applyFont="1" applyAlignment="1">
      <alignment horizontal="center" vertical="center" textRotation="90"/>
    </xf>
    <xf numFmtId="1" fontId="30" fillId="36" borderId="44" xfId="0" applyNumberFormat="1" applyFont="1" applyFill="1" applyBorder="1" applyAlignment="1">
      <alignment horizontal="center" vertical="center" shrinkToFit="1"/>
    </xf>
    <xf numFmtId="1" fontId="30" fillId="35" borderId="44" xfId="0" applyNumberFormat="1" applyFont="1" applyFill="1" applyBorder="1" applyAlignment="1">
      <alignment horizontal="center" vertical="center" shrinkToFit="1"/>
    </xf>
    <xf numFmtId="1" fontId="30" fillId="36" borderId="45" xfId="0" applyNumberFormat="1" applyFont="1" applyFill="1" applyBorder="1" applyAlignment="1">
      <alignment horizontal="center" vertical="center" shrinkToFit="1"/>
    </xf>
    <xf numFmtId="1" fontId="86" fillId="35" borderId="45" xfId="0" applyNumberFormat="1" applyFont="1" applyFill="1" applyBorder="1" applyAlignment="1">
      <alignment horizontal="center" vertical="center" shrinkToFit="1"/>
    </xf>
    <xf numFmtId="1" fontId="86" fillId="37" borderId="45" xfId="0" applyNumberFormat="1" applyFont="1" applyFill="1" applyBorder="1" applyAlignment="1">
      <alignment horizontal="center" vertical="center" shrinkToFit="1"/>
    </xf>
    <xf numFmtId="1" fontId="86" fillId="36" borderId="45" xfId="0" applyNumberFormat="1" applyFont="1" applyFill="1" applyBorder="1" applyAlignment="1">
      <alignment horizontal="center" vertical="center" shrinkToFit="1"/>
    </xf>
    <xf numFmtId="1" fontId="87" fillId="0" borderId="46" xfId="0" applyNumberFormat="1" applyFont="1" applyBorder="1" applyAlignment="1">
      <alignment horizontal="center" vertical="center" shrinkToFit="1"/>
    </xf>
    <xf numFmtId="1" fontId="30" fillId="36" borderId="40" xfId="0" applyNumberFormat="1" applyFont="1" applyFill="1" applyBorder="1" applyAlignment="1">
      <alignment horizontal="center" vertical="center" shrinkToFit="1"/>
    </xf>
    <xf numFmtId="1" fontId="30" fillId="35" borderId="40" xfId="0" applyNumberFormat="1" applyFont="1" applyFill="1" applyBorder="1" applyAlignment="1">
      <alignment horizontal="center" vertical="center" shrinkToFit="1"/>
    </xf>
    <xf numFmtId="1" fontId="30" fillId="36" borderId="41" xfId="0" applyNumberFormat="1" applyFont="1" applyFill="1" applyBorder="1" applyAlignment="1">
      <alignment horizontal="center" vertical="center" shrinkToFit="1"/>
    </xf>
    <xf numFmtId="1" fontId="86" fillId="35" borderId="41" xfId="0" applyNumberFormat="1" applyFont="1" applyFill="1" applyBorder="1" applyAlignment="1">
      <alignment horizontal="center" vertical="center" shrinkToFit="1"/>
    </xf>
    <xf numFmtId="1" fontId="86" fillId="36" borderId="41" xfId="0" applyNumberFormat="1" applyFont="1" applyFill="1" applyBorder="1" applyAlignment="1">
      <alignment horizontal="center" vertical="center" shrinkToFit="1"/>
    </xf>
    <xf numFmtId="1" fontId="86" fillId="37" borderId="41" xfId="0" applyNumberFormat="1" applyFont="1" applyFill="1" applyBorder="1" applyAlignment="1">
      <alignment horizontal="center" vertical="center" shrinkToFit="1"/>
    </xf>
    <xf numFmtId="0" fontId="87" fillId="0" borderId="47" xfId="0" applyFont="1" applyBorder="1" applyAlignment="1">
      <alignment horizontal="center" vertical="center" shrinkToFit="1"/>
    </xf>
    <xf numFmtId="1" fontId="30" fillId="36" borderId="42" xfId="0" applyNumberFormat="1" applyFont="1" applyFill="1" applyBorder="1" applyAlignment="1">
      <alignment horizontal="center" vertical="center" shrinkToFit="1"/>
    </xf>
    <xf numFmtId="1" fontId="30" fillId="35" borderId="42" xfId="0" applyNumberFormat="1" applyFont="1" applyFill="1" applyBorder="1" applyAlignment="1">
      <alignment horizontal="center" vertical="center" shrinkToFit="1"/>
    </xf>
    <xf numFmtId="1" fontId="30" fillId="36" borderId="43" xfId="0" applyNumberFormat="1" applyFont="1" applyFill="1" applyBorder="1" applyAlignment="1">
      <alignment horizontal="center" vertical="center" shrinkToFit="1"/>
    </xf>
    <xf numFmtId="1" fontId="86" fillId="35" borderId="43" xfId="0" applyNumberFormat="1" applyFont="1" applyFill="1" applyBorder="1" applyAlignment="1">
      <alignment horizontal="center" vertical="center" shrinkToFit="1"/>
    </xf>
    <xf numFmtId="1" fontId="86" fillId="36" borderId="43" xfId="0" applyNumberFormat="1" applyFont="1" applyFill="1" applyBorder="1" applyAlignment="1">
      <alignment horizontal="center" vertical="center" shrinkToFit="1"/>
    </xf>
    <xf numFmtId="0" fontId="87" fillId="0" borderId="48" xfId="0" applyFont="1" applyBorder="1" applyAlignment="1">
      <alignment horizontal="center" vertical="center" shrinkToFit="1"/>
    </xf>
    <xf numFmtId="1" fontId="30" fillId="37" borderId="45" xfId="0" applyNumberFormat="1" applyFont="1" applyFill="1" applyBorder="1" applyAlignment="1">
      <alignment horizontal="center" vertical="center" shrinkToFit="1"/>
    </xf>
    <xf numFmtId="1" fontId="30" fillId="37" borderId="41" xfId="0" applyNumberFormat="1" applyFont="1" applyFill="1" applyBorder="1" applyAlignment="1">
      <alignment horizontal="center" vertical="center" shrinkToFit="1"/>
    </xf>
    <xf numFmtId="1" fontId="30" fillId="36" borderId="49" xfId="0" applyNumberFormat="1" applyFont="1" applyFill="1" applyBorder="1" applyAlignment="1">
      <alignment horizontal="center" vertical="center" shrinkToFit="1"/>
    </xf>
    <xf numFmtId="1" fontId="30" fillId="35" borderId="49" xfId="0" applyNumberFormat="1" applyFont="1" applyFill="1" applyBorder="1" applyAlignment="1">
      <alignment horizontal="center" vertical="center" shrinkToFit="1"/>
    </xf>
    <xf numFmtId="1" fontId="30" fillId="36" borderId="50" xfId="0" applyNumberFormat="1" applyFont="1" applyFill="1" applyBorder="1" applyAlignment="1">
      <alignment horizontal="center" vertical="center" shrinkToFit="1"/>
    </xf>
    <xf numFmtId="1" fontId="86" fillId="35" borderId="50" xfId="0" applyNumberFormat="1" applyFont="1" applyFill="1" applyBorder="1" applyAlignment="1">
      <alignment horizontal="center" vertical="center" shrinkToFit="1"/>
    </xf>
    <xf numFmtId="1" fontId="86" fillId="36" borderId="50" xfId="0" applyNumberFormat="1" applyFont="1" applyFill="1" applyBorder="1" applyAlignment="1">
      <alignment horizontal="center" vertical="center" shrinkToFit="1"/>
    </xf>
    <xf numFmtId="1" fontId="30" fillId="37" borderId="44" xfId="0" applyNumberFormat="1" applyFont="1" applyFill="1" applyBorder="1" applyAlignment="1">
      <alignment horizontal="center" vertical="center" shrinkToFit="1"/>
    </xf>
    <xf numFmtId="1" fontId="86" fillId="37" borderId="50" xfId="0" applyNumberFormat="1" applyFont="1" applyFill="1" applyBorder="1" applyAlignment="1">
      <alignment horizontal="center" vertical="center" shrinkToFit="1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79" fillId="38" borderId="24" xfId="0" applyFont="1" applyFill="1" applyBorder="1" applyAlignment="1">
      <alignment horizontal="center" vertical="center"/>
    </xf>
    <xf numFmtId="0" fontId="79" fillId="38" borderId="25" xfId="0" applyFont="1" applyFill="1" applyBorder="1" applyAlignment="1">
      <alignment horizontal="center" vertical="center"/>
    </xf>
    <xf numFmtId="0" fontId="79" fillId="38" borderId="15" xfId="0" applyFont="1" applyFill="1" applyBorder="1" applyAlignment="1">
      <alignment horizontal="left" indent="1"/>
    </xf>
    <xf numFmtId="14" fontId="79" fillId="38" borderId="15" xfId="0" applyNumberFormat="1" applyFont="1" applyFill="1" applyBorder="1" applyAlignment="1">
      <alignment horizontal="right"/>
    </xf>
    <xf numFmtId="0" fontId="79" fillId="38" borderId="15" xfId="0" applyFont="1" applyFill="1" applyBorder="1" applyAlignment="1">
      <alignment/>
    </xf>
    <xf numFmtId="2" fontId="22" fillId="38" borderId="15" xfId="141" applyNumberFormat="1" applyFont="1" applyFill="1" applyBorder="1" applyAlignment="1">
      <alignment horizontal="center" vertical="center"/>
      <protection/>
    </xf>
    <xf numFmtId="2" fontId="23" fillId="38" borderId="15" xfId="122" applyNumberFormat="1" applyFont="1" applyFill="1" applyBorder="1" applyAlignment="1">
      <alignment horizontal="center" vertical="center"/>
      <protection/>
    </xf>
    <xf numFmtId="0" fontId="23" fillId="38" borderId="15" xfId="122" applyFont="1" applyFill="1" applyBorder="1" applyAlignment="1">
      <alignment horizontal="center" vertical="center"/>
      <protection/>
    </xf>
    <xf numFmtId="0" fontId="22" fillId="38" borderId="15" xfId="77" applyFont="1" applyFill="1" applyBorder="1" applyAlignment="1">
      <alignment horizontal="center"/>
      <protection/>
    </xf>
    <xf numFmtId="0" fontId="79" fillId="38" borderId="27" xfId="0" applyFont="1" applyFill="1" applyBorder="1" applyAlignment="1">
      <alignment horizontal="left" indent="1"/>
    </xf>
    <xf numFmtId="0" fontId="79" fillId="38" borderId="15" xfId="0" applyFont="1" applyFill="1" applyBorder="1" applyAlignment="1">
      <alignment horizontal="center" vertical="center"/>
    </xf>
    <xf numFmtId="0" fontId="22" fillId="38" borderId="15" xfId="77" applyFont="1" applyFill="1" applyBorder="1" applyAlignment="1">
      <alignment horizontal="left" indent="1"/>
      <protection/>
    </xf>
    <xf numFmtId="14" fontId="22" fillId="38" borderId="15" xfId="77" applyNumberFormat="1" applyFont="1" applyFill="1" applyBorder="1" applyAlignment="1">
      <alignment horizontal="right"/>
      <protection/>
    </xf>
    <xf numFmtId="0" fontId="22" fillId="38" borderId="15" xfId="77" applyFont="1" applyFill="1" applyBorder="1" applyAlignment="1">
      <alignment/>
      <protection/>
    </xf>
    <xf numFmtId="0" fontId="22" fillId="38" borderId="15" xfId="77" applyFont="1" applyFill="1" applyBorder="1" applyAlignment="1">
      <alignment vertical="center"/>
      <protection/>
    </xf>
    <xf numFmtId="164" fontId="19" fillId="38" borderId="15" xfId="122" applyNumberFormat="1" applyFont="1" applyFill="1" applyBorder="1" applyAlignment="1">
      <alignment horizontal="center" vertical="center"/>
      <protection/>
    </xf>
    <xf numFmtId="0" fontId="22" fillId="38" borderId="27" xfId="77" applyFont="1" applyFill="1" applyBorder="1" applyAlignment="1">
      <alignment horizontal="left" indent="1"/>
      <protection/>
    </xf>
    <xf numFmtId="164" fontId="23" fillId="38" borderId="15" xfId="122" applyNumberFormat="1" applyFont="1" applyFill="1" applyBorder="1" applyAlignment="1">
      <alignment horizontal="center" vertical="center"/>
      <protection/>
    </xf>
    <xf numFmtId="0" fontId="22" fillId="38" borderId="31" xfId="77" applyFont="1" applyFill="1" applyBorder="1" applyAlignment="1">
      <alignment horizontal="center"/>
      <protection/>
    </xf>
    <xf numFmtId="0" fontId="22" fillId="38" borderId="37" xfId="77" applyFont="1" applyFill="1" applyBorder="1" applyAlignment="1">
      <alignment horizontal="center"/>
      <protection/>
    </xf>
    <xf numFmtId="0" fontId="22" fillId="38" borderId="32" xfId="77" applyFont="1" applyFill="1" applyBorder="1" applyAlignment="1">
      <alignment horizontal="left" indent="1"/>
      <protection/>
    </xf>
    <xf numFmtId="14" fontId="22" fillId="38" borderId="32" xfId="77" applyNumberFormat="1" applyFont="1" applyFill="1" applyBorder="1" applyAlignment="1">
      <alignment horizontal="right"/>
      <protection/>
    </xf>
    <xf numFmtId="0" fontId="22" fillId="38" borderId="32" xfId="77" applyFont="1" applyFill="1" applyBorder="1" applyAlignment="1">
      <alignment vertical="center"/>
      <protection/>
    </xf>
    <xf numFmtId="2" fontId="23" fillId="38" borderId="32" xfId="122" applyNumberFormat="1" applyFont="1" applyFill="1" applyBorder="1" applyAlignment="1">
      <alignment horizontal="center" vertical="center"/>
      <protection/>
    </xf>
    <xf numFmtId="0" fontId="23" fillId="38" borderId="32" xfId="122" applyFont="1" applyFill="1" applyBorder="1" applyAlignment="1">
      <alignment horizontal="center" vertical="center"/>
      <protection/>
    </xf>
    <xf numFmtId="0" fontId="22" fillId="38" borderId="32" xfId="77" applyFont="1" applyFill="1" applyBorder="1" applyAlignment="1">
      <alignment horizontal="center"/>
      <protection/>
    </xf>
    <xf numFmtId="0" fontId="22" fillId="38" borderId="33" xfId="77" applyFont="1" applyFill="1" applyBorder="1" applyAlignment="1">
      <alignment horizontal="left" indent="1"/>
      <protection/>
    </xf>
    <xf numFmtId="0" fontId="79" fillId="38" borderId="31" xfId="0" applyFont="1" applyFill="1" applyBorder="1" applyAlignment="1">
      <alignment horizontal="center"/>
    </xf>
    <xf numFmtId="164" fontId="19" fillId="38" borderId="32" xfId="122" applyNumberFormat="1" applyFont="1" applyFill="1" applyBorder="1" applyAlignment="1">
      <alignment horizontal="center" vertical="center"/>
      <protection/>
    </xf>
    <xf numFmtId="0" fontId="22" fillId="38" borderId="24" xfId="77" applyFont="1" applyFill="1" applyBorder="1" applyAlignment="1">
      <alignment horizontal="center"/>
      <protection/>
    </xf>
    <xf numFmtId="0" fontId="22" fillId="38" borderId="25" xfId="77" applyFont="1" applyFill="1" applyBorder="1" applyAlignment="1">
      <alignment horizontal="center"/>
      <protection/>
    </xf>
    <xf numFmtId="0" fontId="79" fillId="38" borderId="31" xfId="0" applyFont="1" applyFill="1" applyBorder="1" applyAlignment="1">
      <alignment horizontal="center" vertical="center"/>
    </xf>
    <xf numFmtId="0" fontId="79" fillId="38" borderId="37" xfId="0" applyFont="1" applyFill="1" applyBorder="1" applyAlignment="1">
      <alignment horizontal="center" vertical="center"/>
    </xf>
    <xf numFmtId="0" fontId="79" fillId="38" borderId="32" xfId="0" applyFont="1" applyFill="1" applyBorder="1" applyAlignment="1">
      <alignment horizontal="left" indent="1"/>
    </xf>
    <xf numFmtId="14" fontId="79" fillId="38" borderId="32" xfId="0" applyNumberFormat="1" applyFont="1" applyFill="1" applyBorder="1" applyAlignment="1">
      <alignment horizontal="right"/>
    </xf>
    <xf numFmtId="0" fontId="79" fillId="38" borderId="32" xfId="0" applyFont="1" applyFill="1" applyBorder="1" applyAlignment="1">
      <alignment/>
    </xf>
    <xf numFmtId="164" fontId="23" fillId="38" borderId="32" xfId="122" applyNumberFormat="1" applyFont="1" applyFill="1" applyBorder="1" applyAlignment="1">
      <alignment horizontal="center" vertical="center"/>
      <protection/>
    </xf>
    <xf numFmtId="0" fontId="79" fillId="38" borderId="33" xfId="0" applyFont="1" applyFill="1" applyBorder="1" applyAlignment="1">
      <alignment horizontal="left" indent="1"/>
    </xf>
    <xf numFmtId="0" fontId="79" fillId="38" borderId="34" xfId="0" applyFont="1" applyFill="1" applyBorder="1" applyAlignment="1">
      <alignment horizontal="center"/>
    </xf>
    <xf numFmtId="0" fontId="79" fillId="38" borderId="36" xfId="0" applyFont="1" applyFill="1" applyBorder="1" applyAlignment="1">
      <alignment horizontal="left" indent="1"/>
    </xf>
    <xf numFmtId="0" fontId="79" fillId="38" borderId="26" xfId="0" applyFont="1" applyFill="1" applyBorder="1" applyAlignment="1">
      <alignment horizontal="left" indent="1"/>
    </xf>
    <xf numFmtId="14" fontId="79" fillId="38" borderId="26" xfId="0" applyNumberFormat="1" applyFont="1" applyFill="1" applyBorder="1" applyAlignment="1">
      <alignment horizontal="right"/>
    </xf>
    <xf numFmtId="0" fontId="79" fillId="38" borderId="26" xfId="0" applyFont="1" applyFill="1" applyBorder="1" applyAlignment="1">
      <alignment/>
    </xf>
    <xf numFmtId="0" fontId="22" fillId="38" borderId="26" xfId="77" applyFont="1" applyFill="1" applyBorder="1" applyAlignment="1">
      <alignment vertical="center"/>
      <protection/>
    </xf>
    <xf numFmtId="164" fontId="22" fillId="38" borderId="26" xfId="141" applyNumberFormat="1" applyFont="1" applyFill="1" applyBorder="1" applyAlignment="1">
      <alignment horizontal="center" vertical="center"/>
      <protection/>
    </xf>
    <xf numFmtId="164" fontId="23" fillId="38" borderId="26" xfId="122" applyNumberFormat="1" applyFont="1" applyFill="1" applyBorder="1" applyAlignment="1">
      <alignment horizontal="left" vertical="center" indent="1"/>
      <protection/>
    </xf>
    <xf numFmtId="0" fontId="23" fillId="38" borderId="26" xfId="122" applyFont="1" applyFill="1" applyBorder="1" applyAlignment="1">
      <alignment horizontal="center" vertical="center"/>
      <protection/>
    </xf>
    <xf numFmtId="0" fontId="22" fillId="38" borderId="26" xfId="77" applyFont="1" applyFill="1" applyBorder="1" applyAlignment="1">
      <alignment horizontal="center"/>
      <protection/>
    </xf>
    <xf numFmtId="0" fontId="79" fillId="38" borderId="35" xfId="0" applyFont="1" applyFill="1" applyBorder="1" applyAlignment="1">
      <alignment horizontal="left" indent="1"/>
    </xf>
    <xf numFmtId="0" fontId="79" fillId="38" borderId="28" xfId="0" applyFont="1" applyFill="1" applyBorder="1" applyAlignment="1">
      <alignment horizontal="center" vertical="center"/>
    </xf>
    <xf numFmtId="0" fontId="79" fillId="38" borderId="29" xfId="0" applyFont="1" applyFill="1" applyBorder="1" applyAlignment="1">
      <alignment horizontal="center" vertical="center"/>
    </xf>
    <xf numFmtId="0" fontId="79" fillId="38" borderId="14" xfId="0" applyFont="1" applyFill="1" applyBorder="1" applyAlignment="1">
      <alignment horizontal="left" indent="1"/>
    </xf>
    <xf numFmtId="14" fontId="79" fillId="38" borderId="14" xfId="0" applyNumberFormat="1" applyFont="1" applyFill="1" applyBorder="1" applyAlignment="1">
      <alignment horizontal="right"/>
    </xf>
    <xf numFmtId="0" fontId="79" fillId="38" borderId="14" xfId="0" applyFont="1" applyFill="1" applyBorder="1" applyAlignment="1">
      <alignment/>
    </xf>
    <xf numFmtId="0" fontId="22" fillId="38" borderId="14" xfId="77" applyFont="1" applyFill="1" applyBorder="1" applyAlignment="1">
      <alignment horizontal="left" indent="1"/>
      <protection/>
    </xf>
    <xf numFmtId="2" fontId="23" fillId="38" borderId="14" xfId="122" applyNumberFormat="1" applyFont="1" applyFill="1" applyBorder="1" applyAlignment="1">
      <alignment horizontal="center" vertical="center"/>
      <protection/>
    </xf>
    <xf numFmtId="0" fontId="23" fillId="38" borderId="14" xfId="122" applyFont="1" applyFill="1" applyBorder="1" applyAlignment="1">
      <alignment horizontal="center" vertical="center"/>
      <protection/>
    </xf>
    <xf numFmtId="0" fontId="22" fillId="38" borderId="14" xfId="77" applyFont="1" applyFill="1" applyBorder="1" applyAlignment="1">
      <alignment horizontal="center"/>
      <protection/>
    </xf>
    <xf numFmtId="0" fontId="79" fillId="38" borderId="30" xfId="0" applyFont="1" applyFill="1" applyBorder="1" applyAlignment="1">
      <alignment horizontal="left" indent="1"/>
    </xf>
    <xf numFmtId="164" fontId="23" fillId="38" borderId="14" xfId="122" applyNumberFormat="1" applyFont="1" applyFill="1" applyBorder="1" applyAlignment="1">
      <alignment horizontal="center" vertical="center"/>
      <protection/>
    </xf>
    <xf numFmtId="0" fontId="76" fillId="38" borderId="24" xfId="0" applyFont="1" applyFill="1" applyBorder="1" applyAlignment="1">
      <alignment horizontal="center" vertical="center"/>
    </xf>
    <xf numFmtId="0" fontId="76" fillId="38" borderId="25" xfId="0" applyFont="1" applyFill="1" applyBorder="1" applyAlignment="1">
      <alignment horizontal="center" vertical="center"/>
    </xf>
    <xf numFmtId="0" fontId="76" fillId="38" borderId="15" xfId="0" applyFont="1" applyFill="1" applyBorder="1" applyAlignment="1">
      <alignment horizontal="left" indent="1"/>
    </xf>
    <xf numFmtId="14" fontId="76" fillId="38" borderId="15" xfId="0" applyNumberFormat="1" applyFont="1" applyFill="1" applyBorder="1" applyAlignment="1">
      <alignment horizontal="right"/>
    </xf>
    <xf numFmtId="14" fontId="76" fillId="38" borderId="15" xfId="0" applyNumberFormat="1" applyFont="1" applyFill="1" applyBorder="1" applyAlignment="1">
      <alignment horizontal="left"/>
    </xf>
    <xf numFmtId="0" fontId="76" fillId="38" borderId="15" xfId="0" applyFont="1" applyFill="1" applyBorder="1" applyAlignment="1">
      <alignment/>
    </xf>
    <xf numFmtId="2" fontId="14" fillId="38" borderId="26" xfId="122" applyNumberFormat="1" applyFont="1" applyFill="1" applyBorder="1" applyAlignment="1">
      <alignment horizontal="center" vertical="center"/>
      <protection/>
    </xf>
    <xf numFmtId="0" fontId="14" fillId="38" borderId="26" xfId="122" applyFont="1" applyFill="1" applyBorder="1" applyAlignment="1">
      <alignment horizontal="center" vertical="center"/>
      <protection/>
    </xf>
    <xf numFmtId="0" fontId="76" fillId="38" borderId="15" xfId="0" applyFont="1" applyFill="1" applyBorder="1" applyAlignment="1">
      <alignment horizontal="center"/>
    </xf>
    <xf numFmtId="0" fontId="76" fillId="38" borderId="27" xfId="0" applyFont="1" applyFill="1" applyBorder="1" applyAlignment="1">
      <alignment/>
    </xf>
    <xf numFmtId="0" fontId="76" fillId="38" borderId="24" xfId="0" applyFont="1" applyFill="1" applyBorder="1" applyAlignment="1">
      <alignment horizontal="left" indent="1"/>
    </xf>
    <xf numFmtId="0" fontId="76" fillId="38" borderId="25" xfId="0" applyFont="1" applyFill="1" applyBorder="1" applyAlignment="1">
      <alignment horizontal="left" indent="1"/>
    </xf>
    <xf numFmtId="0" fontId="12" fillId="38" borderId="26" xfId="122" applyFont="1" applyFill="1" applyBorder="1" applyAlignment="1">
      <alignment horizontal="center" vertical="center"/>
      <protection/>
    </xf>
    <xf numFmtId="0" fontId="12" fillId="38" borderId="27" xfId="77" applyFont="1" applyFill="1" applyBorder="1" applyAlignment="1">
      <alignment/>
      <protection/>
    </xf>
    <xf numFmtId="0" fontId="8" fillId="0" borderId="51" xfId="149" applyFont="1" applyBorder="1" applyAlignment="1">
      <alignment horizontal="center" vertical="center"/>
    </xf>
    <xf numFmtId="0" fontId="8" fillId="0" borderId="52" xfId="149" applyFont="1" applyBorder="1" applyAlignment="1">
      <alignment horizontal="center" vertical="center"/>
    </xf>
    <xf numFmtId="0" fontId="5" fillId="0" borderId="17" xfId="149" applyFont="1" applyFill="1" applyBorder="1" applyAlignment="1" applyProtection="1">
      <alignment horizontal="center" vertical="center" shrinkToFit="1"/>
      <protection/>
    </xf>
    <xf numFmtId="0" fontId="5" fillId="0" borderId="53" xfId="149" applyFont="1" applyFill="1" applyBorder="1" applyAlignment="1" applyProtection="1">
      <alignment horizontal="center" vertical="center" shrinkToFit="1"/>
      <protection/>
    </xf>
    <xf numFmtId="0" fontId="8" fillId="0" borderId="17" xfId="149" applyFont="1" applyFill="1" applyBorder="1" applyAlignment="1" applyProtection="1">
      <alignment horizontal="left" vertical="center" indent="1" shrinkToFit="1"/>
      <protection/>
    </xf>
    <xf numFmtId="0" fontId="8" fillId="0" borderId="53" xfId="149" applyFont="1" applyFill="1" applyBorder="1" applyAlignment="1" applyProtection="1">
      <alignment horizontal="left" vertical="center" indent="1" shrinkToFit="1"/>
      <protection/>
    </xf>
    <xf numFmtId="14" fontId="5" fillId="0" borderId="17" xfId="149" applyNumberFormat="1" applyFont="1" applyFill="1" applyBorder="1" applyAlignment="1" applyProtection="1">
      <alignment horizontal="center" vertical="center" shrinkToFit="1"/>
      <protection/>
    </xf>
    <xf numFmtId="14" fontId="5" fillId="0" borderId="53" xfId="149" applyNumberFormat="1" applyFont="1" applyFill="1" applyBorder="1" applyAlignment="1" applyProtection="1">
      <alignment horizontal="center" vertical="center" shrinkToFit="1"/>
      <protection/>
    </xf>
    <xf numFmtId="0" fontId="5" fillId="0" borderId="54" xfId="149" applyFont="1" applyFill="1" applyBorder="1" applyAlignment="1" applyProtection="1">
      <alignment horizontal="center" vertical="center" shrinkToFit="1"/>
      <protection/>
    </xf>
    <xf numFmtId="0" fontId="8" fillId="0" borderId="15" xfId="149" applyFont="1" applyFill="1" applyBorder="1" applyAlignment="1" applyProtection="1">
      <alignment horizontal="center" vertical="center"/>
      <protection/>
    </xf>
    <xf numFmtId="0" fontId="9" fillId="0" borderId="17" xfId="149" applyFont="1" applyFill="1" applyBorder="1" applyAlignment="1">
      <alignment horizontal="center" vertical="center"/>
    </xf>
    <xf numFmtId="0" fontId="5" fillId="0" borderId="15" xfId="149" applyFont="1" applyFill="1" applyBorder="1" applyAlignment="1" applyProtection="1">
      <alignment horizontal="center" vertical="center" shrinkToFit="1"/>
      <protection/>
    </xf>
    <xf numFmtId="0" fontId="2" fillId="0" borderId="17" xfId="149" applyFont="1" applyBorder="1" applyAlignment="1">
      <alignment horizontal="center" vertical="center" shrinkToFit="1"/>
    </xf>
    <xf numFmtId="0" fontId="5" fillId="0" borderId="55" xfId="149" applyFont="1" applyFill="1" applyBorder="1" applyAlignment="1" applyProtection="1">
      <alignment horizontal="left" vertical="center" indent="1" shrinkToFit="1"/>
      <protection/>
    </xf>
    <xf numFmtId="0" fontId="5" fillId="0" borderId="56" xfId="149" applyFont="1" applyFill="1" applyBorder="1" applyAlignment="1" applyProtection="1">
      <alignment horizontal="left" vertical="center" indent="1" shrinkToFit="1"/>
      <protection/>
    </xf>
    <xf numFmtId="0" fontId="5" fillId="0" borderId="57" xfId="149" applyFont="1" applyFill="1" applyBorder="1" applyAlignment="1" applyProtection="1">
      <alignment horizontal="left" vertical="center" indent="1" shrinkToFit="1"/>
      <protection/>
    </xf>
    <xf numFmtId="0" fontId="9" fillId="0" borderId="16" xfId="149" applyFont="1" applyFill="1" applyBorder="1" applyAlignment="1">
      <alignment horizontal="center" vertical="center"/>
    </xf>
    <xf numFmtId="0" fontId="2" fillId="0" borderId="16" xfId="149" applyFont="1" applyBorder="1" applyAlignment="1">
      <alignment horizontal="center" vertical="center" shrinkToFit="1"/>
    </xf>
    <xf numFmtId="0" fontId="8" fillId="0" borderId="58" xfId="149" applyFont="1" applyBorder="1" applyAlignment="1">
      <alignment horizontal="center" vertical="center"/>
    </xf>
    <xf numFmtId="0" fontId="8" fillId="0" borderId="54" xfId="149" applyFont="1" applyFill="1" applyBorder="1" applyAlignment="1" applyProtection="1">
      <alignment horizontal="left" vertical="center" indent="1" shrinkToFit="1"/>
      <protection/>
    </xf>
    <xf numFmtId="14" fontId="5" fillId="0" borderId="54" xfId="149" applyNumberFormat="1" applyFont="1" applyFill="1" applyBorder="1" applyAlignment="1" applyProtection="1">
      <alignment horizontal="center" vertical="center" shrinkToFit="1"/>
      <protection/>
    </xf>
    <xf numFmtId="0" fontId="3" fillId="0" borderId="0" xfId="149" applyFont="1" applyFill="1" applyBorder="1" applyAlignment="1">
      <alignment horizontal="center"/>
    </xf>
    <xf numFmtId="0" fontId="5" fillId="0" borderId="26" xfId="149" applyFont="1" applyFill="1" applyBorder="1" applyAlignment="1" applyProtection="1">
      <alignment horizontal="center" vertical="center" shrinkToFit="1"/>
      <protection/>
    </xf>
    <xf numFmtId="0" fontId="8" fillId="0" borderId="26" xfId="149" applyFont="1" applyFill="1" applyBorder="1" applyAlignment="1" applyProtection="1">
      <alignment horizontal="left" vertical="center" indent="1" shrinkToFit="1"/>
      <protection/>
    </xf>
    <xf numFmtId="14" fontId="5" fillId="0" borderId="26" xfId="149" applyNumberFormat="1" applyFont="1" applyFill="1" applyBorder="1" applyAlignment="1" applyProtection="1">
      <alignment horizontal="center" vertical="center" shrinkToFit="1"/>
      <protection/>
    </xf>
    <xf numFmtId="0" fontId="9" fillId="0" borderId="15" xfId="149" applyFont="1" applyFill="1" applyBorder="1" applyAlignment="1">
      <alignment horizontal="center" vertical="center"/>
    </xf>
    <xf numFmtId="0" fontId="2" fillId="0" borderId="15" xfId="149" applyFont="1" applyBorder="1" applyAlignment="1">
      <alignment horizontal="center" vertical="center" shrinkToFit="1"/>
    </xf>
    <xf numFmtId="0" fontId="5" fillId="0" borderId="59" xfId="149" applyFont="1" applyFill="1" applyBorder="1" applyAlignment="1" applyProtection="1">
      <alignment horizontal="left" vertical="center" indent="1" shrinkToFit="1"/>
      <protection/>
    </xf>
    <xf numFmtId="0" fontId="5" fillId="0" borderId="60" xfId="149" applyFont="1" applyFill="1" applyBorder="1" applyAlignment="1" applyProtection="1">
      <alignment horizontal="left" vertical="center" indent="1" shrinkToFit="1"/>
      <protection/>
    </xf>
    <xf numFmtId="0" fontId="5" fillId="0" borderId="16" xfId="149" applyFont="1" applyFill="1" applyBorder="1" applyAlignment="1" applyProtection="1">
      <alignment horizontal="center" vertical="center" shrinkToFit="1"/>
      <protection/>
    </xf>
    <xf numFmtId="0" fontId="8" fillId="0" borderId="15" xfId="149" applyFont="1" applyFill="1" applyBorder="1" applyAlignment="1" applyProtection="1">
      <alignment horizontal="left" vertical="center" indent="1" shrinkToFit="1"/>
      <protection/>
    </xf>
    <xf numFmtId="0" fontId="8" fillId="0" borderId="16" xfId="149" applyFont="1" applyFill="1" applyBorder="1" applyAlignment="1" applyProtection="1">
      <alignment horizontal="left" vertical="center" indent="1" shrinkToFit="1"/>
      <protection/>
    </xf>
    <xf numFmtId="14" fontId="5" fillId="0" borderId="15" xfId="149" applyNumberFormat="1" applyFont="1" applyFill="1" applyBorder="1" applyAlignment="1" applyProtection="1">
      <alignment horizontal="center" vertical="center" shrinkToFit="1"/>
      <protection/>
    </xf>
    <xf numFmtId="14" fontId="5" fillId="0" borderId="16" xfId="149" applyNumberFormat="1" applyFont="1" applyFill="1" applyBorder="1" applyAlignment="1" applyProtection="1">
      <alignment horizontal="center" vertical="center" shrinkToFit="1"/>
      <protection/>
    </xf>
    <xf numFmtId="0" fontId="5" fillId="0" borderId="61" xfId="149" applyFont="1" applyFill="1" applyBorder="1" applyAlignment="1" applyProtection="1">
      <alignment horizontal="left" vertical="center" indent="1" shrinkToFit="1"/>
      <protection/>
    </xf>
    <xf numFmtId="0" fontId="5" fillId="0" borderId="15" xfId="149" applyFont="1" applyFill="1" applyBorder="1" applyAlignment="1" applyProtection="1">
      <alignment horizontal="left" vertical="center" indent="1" shrinkToFit="1"/>
      <protection/>
    </xf>
    <xf numFmtId="0" fontId="8" fillId="0" borderId="62" xfId="149" applyFont="1" applyBorder="1" applyAlignment="1">
      <alignment horizontal="center" vertical="center"/>
    </xf>
    <xf numFmtId="0" fontId="5" fillId="0" borderId="14" xfId="149" applyFont="1" applyFill="1" applyBorder="1" applyAlignment="1" applyProtection="1">
      <alignment horizontal="center" vertical="center" shrinkToFit="1"/>
      <protection/>
    </xf>
    <xf numFmtId="0" fontId="8" fillId="0" borderId="14" xfId="149" applyFont="1" applyFill="1" applyBorder="1" applyAlignment="1" applyProtection="1">
      <alignment horizontal="left" vertical="center" indent="1" shrinkToFit="1"/>
      <protection/>
    </xf>
    <xf numFmtId="14" fontId="5" fillId="0" borderId="14" xfId="149" applyNumberFormat="1" applyFont="1" applyFill="1" applyBorder="1" applyAlignment="1" applyProtection="1">
      <alignment horizontal="center" vertical="center" shrinkToFit="1"/>
      <protection/>
    </xf>
    <xf numFmtId="0" fontId="5" fillId="0" borderId="14" xfId="149" applyFont="1" applyFill="1" applyBorder="1" applyAlignment="1" applyProtection="1">
      <alignment horizontal="left" vertical="center" indent="1" shrinkToFit="1"/>
      <protection/>
    </xf>
    <xf numFmtId="0" fontId="8" fillId="0" borderId="14" xfId="149" applyFont="1" applyFill="1" applyBorder="1" applyAlignment="1" applyProtection="1">
      <alignment horizontal="center" vertical="center"/>
      <protection/>
    </xf>
    <xf numFmtId="0" fontId="5" fillId="0" borderId="63" xfId="149" applyFont="1" applyFill="1" applyBorder="1" applyAlignment="1" applyProtection="1">
      <alignment horizontal="left" vertical="center" indent="1" shrinkToFit="1"/>
      <protection/>
    </xf>
    <xf numFmtId="2" fontId="12" fillId="35" borderId="64" xfId="141" applyNumberFormat="1" applyFont="1" applyFill="1" applyBorder="1" applyAlignment="1">
      <alignment horizontal="center" vertical="center" wrapText="1"/>
      <protection/>
    </xf>
    <xf numFmtId="2" fontId="12" fillId="35" borderId="65" xfId="122" applyNumberFormat="1" applyFont="1" applyFill="1" applyBorder="1" applyAlignment="1">
      <alignment horizontal="center" vertical="center" textRotation="90"/>
      <protection/>
    </xf>
    <xf numFmtId="2" fontId="12" fillId="35" borderId="66" xfId="122" applyNumberFormat="1" applyFont="1" applyFill="1" applyBorder="1" applyAlignment="1">
      <alignment horizontal="center" vertical="center" textRotation="90"/>
      <protection/>
    </xf>
    <xf numFmtId="0" fontId="12" fillId="35" borderId="65" xfId="122" applyFont="1" applyFill="1" applyBorder="1" applyAlignment="1">
      <alignment horizontal="center" vertical="center" textRotation="90"/>
      <protection/>
    </xf>
    <xf numFmtId="0" fontId="12" fillId="35" borderId="66" xfId="122" applyFont="1" applyFill="1" applyBorder="1" applyAlignment="1">
      <alignment horizontal="center" vertical="center" textRotation="90"/>
      <protection/>
    </xf>
    <xf numFmtId="0" fontId="13" fillId="35" borderId="67" xfId="122" applyFont="1" applyFill="1" applyBorder="1" applyAlignment="1">
      <alignment horizontal="center" vertical="center"/>
      <protection/>
    </xf>
    <xf numFmtId="0" fontId="13" fillId="35" borderId="68" xfId="122" applyFont="1" applyFill="1" applyBorder="1" applyAlignment="1">
      <alignment horizontal="center" vertical="center"/>
      <protection/>
    </xf>
    <xf numFmtId="0" fontId="11" fillId="0" borderId="67" xfId="124" applyFont="1" applyBorder="1" applyAlignment="1">
      <alignment horizontal="center" vertical="center" textRotation="90"/>
      <protection/>
    </xf>
    <xf numFmtId="0" fontId="11" fillId="0" borderId="68" xfId="124" applyFont="1" applyBorder="1" applyAlignment="1">
      <alignment horizontal="center" vertical="center" textRotation="90"/>
      <protection/>
    </xf>
    <xf numFmtId="0" fontId="11" fillId="0" borderId="69" xfId="122" applyFont="1" applyFill="1" applyBorder="1" applyAlignment="1">
      <alignment horizontal="center" vertical="center" textRotation="90" wrapText="1"/>
      <protection/>
    </xf>
    <xf numFmtId="0" fontId="11" fillId="0" borderId="70" xfId="122" applyFont="1" applyFill="1" applyBorder="1" applyAlignment="1">
      <alignment horizontal="center" vertical="center" textRotation="90" wrapText="1"/>
      <protection/>
    </xf>
    <xf numFmtId="0" fontId="11" fillId="0" borderId="65" xfId="122" applyFont="1" applyFill="1" applyBorder="1" applyAlignment="1">
      <alignment horizontal="center" vertical="center" textRotation="90" wrapText="1"/>
      <protection/>
    </xf>
    <xf numFmtId="0" fontId="11" fillId="0" borderId="66" xfId="122" applyFont="1" applyFill="1" applyBorder="1" applyAlignment="1">
      <alignment horizontal="center" vertical="center" textRotation="90" wrapText="1"/>
      <protection/>
    </xf>
    <xf numFmtId="0" fontId="11" fillId="0" borderId="65" xfId="124" applyFont="1" applyBorder="1" applyAlignment="1">
      <alignment horizontal="left" vertical="center" indent="1"/>
      <protection/>
    </xf>
    <xf numFmtId="0" fontId="11" fillId="0" borderId="66" xfId="124" applyFont="1" applyBorder="1" applyAlignment="1">
      <alignment horizontal="left" vertical="center" indent="1"/>
      <protection/>
    </xf>
    <xf numFmtId="14" fontId="11" fillId="0" borderId="65" xfId="124" applyNumberFormat="1" applyFont="1" applyBorder="1" applyAlignment="1">
      <alignment horizontal="center" vertical="center" textRotation="90" wrapText="1"/>
      <protection/>
    </xf>
    <xf numFmtId="14" fontId="11" fillId="0" borderId="66" xfId="124" applyNumberFormat="1" applyFont="1" applyBorder="1" applyAlignment="1">
      <alignment horizontal="center" vertical="center" textRotation="90" wrapText="1"/>
      <protection/>
    </xf>
    <xf numFmtId="0" fontId="11" fillId="0" borderId="67" xfId="124" applyFont="1" applyBorder="1" applyAlignment="1">
      <alignment horizontal="left" vertical="center" textRotation="90"/>
      <protection/>
    </xf>
    <xf numFmtId="0" fontId="11" fillId="0" borderId="68" xfId="124" applyFont="1" applyBorder="1" applyAlignment="1">
      <alignment horizontal="left" vertical="center" textRotation="90"/>
      <protection/>
    </xf>
    <xf numFmtId="0" fontId="21" fillId="0" borderId="71" xfId="122" applyFont="1" applyFill="1" applyBorder="1" applyAlignment="1">
      <alignment horizontal="center" vertical="center"/>
      <protection/>
    </xf>
    <xf numFmtId="0" fontId="21" fillId="0" borderId="0" xfId="122" applyFont="1" applyFill="1" applyBorder="1" applyAlignment="1">
      <alignment horizontal="center" vertical="center"/>
      <protection/>
    </xf>
    <xf numFmtId="0" fontId="21" fillId="0" borderId="72" xfId="122" applyFont="1" applyFill="1" applyBorder="1" applyAlignment="1">
      <alignment horizontal="center" vertical="center"/>
      <protection/>
    </xf>
    <xf numFmtId="0" fontId="21" fillId="0" borderId="21" xfId="122" applyFont="1" applyFill="1" applyBorder="1" applyAlignment="1">
      <alignment horizontal="center" vertical="center"/>
      <protection/>
    </xf>
    <xf numFmtId="0" fontId="21" fillId="0" borderId="22" xfId="122" applyFont="1" applyFill="1" applyBorder="1" applyAlignment="1">
      <alignment horizontal="center" vertical="center"/>
      <protection/>
    </xf>
    <xf numFmtId="0" fontId="21" fillId="0" borderId="23" xfId="122" applyFont="1" applyFill="1" applyBorder="1" applyAlignment="1">
      <alignment horizontal="center" vertical="center"/>
      <protection/>
    </xf>
    <xf numFmtId="0" fontId="19" fillId="7" borderId="21" xfId="122" applyFont="1" applyFill="1" applyBorder="1" applyAlignment="1">
      <alignment horizontal="center" vertical="center"/>
      <protection/>
    </xf>
    <xf numFmtId="0" fontId="19" fillId="7" borderId="22" xfId="122" applyFont="1" applyFill="1" applyBorder="1" applyAlignment="1">
      <alignment horizontal="center" vertical="center"/>
      <protection/>
    </xf>
    <xf numFmtId="0" fontId="19" fillId="7" borderId="23" xfId="122" applyFont="1" applyFill="1" applyBorder="1" applyAlignment="1">
      <alignment horizontal="center" vertical="center"/>
      <protection/>
    </xf>
    <xf numFmtId="0" fontId="19" fillId="7" borderId="12" xfId="122" applyFont="1" applyFill="1" applyBorder="1" applyAlignment="1">
      <alignment horizontal="center" vertical="center"/>
      <protection/>
    </xf>
    <xf numFmtId="0" fontId="19" fillId="7" borderId="38" xfId="122" applyFont="1" applyFill="1" applyBorder="1" applyAlignment="1">
      <alignment horizontal="center" vertical="center"/>
      <protection/>
    </xf>
    <xf numFmtId="0" fontId="19" fillId="7" borderId="39" xfId="122" applyFont="1" applyFill="1" applyBorder="1" applyAlignment="1">
      <alignment horizontal="center" vertical="center"/>
      <protection/>
    </xf>
    <xf numFmtId="0" fontId="21" fillId="0" borderId="73" xfId="122" applyFont="1" applyFill="1" applyBorder="1" applyAlignment="1">
      <alignment horizontal="center" vertical="center"/>
      <protection/>
    </xf>
    <xf numFmtId="0" fontId="21" fillId="0" borderId="18" xfId="122" applyFont="1" applyFill="1" applyBorder="1" applyAlignment="1">
      <alignment horizontal="center" vertical="center"/>
      <protection/>
    </xf>
    <xf numFmtId="0" fontId="21" fillId="0" borderId="74" xfId="122" applyFont="1" applyFill="1" applyBorder="1" applyAlignment="1">
      <alignment horizontal="center" vertical="center"/>
      <protection/>
    </xf>
    <xf numFmtId="0" fontId="19" fillId="38" borderId="73" xfId="122" applyFont="1" applyFill="1" applyBorder="1" applyAlignment="1">
      <alignment horizontal="center" vertical="center"/>
      <protection/>
    </xf>
    <xf numFmtId="0" fontId="19" fillId="38" borderId="18" xfId="122" applyFont="1" applyFill="1" applyBorder="1" applyAlignment="1">
      <alignment horizontal="center" vertical="center"/>
      <protection/>
    </xf>
    <xf numFmtId="0" fontId="19" fillId="38" borderId="74" xfId="122" applyFont="1" applyFill="1" applyBorder="1" applyAlignment="1">
      <alignment horizontal="center" vertical="center"/>
      <protection/>
    </xf>
    <xf numFmtId="0" fontId="21" fillId="0" borderId="12" xfId="122" applyFont="1" applyFill="1" applyBorder="1" applyAlignment="1">
      <alignment horizontal="center" vertical="center"/>
      <protection/>
    </xf>
    <xf numFmtId="0" fontId="21" fillId="0" borderId="38" xfId="122" applyFont="1" applyFill="1" applyBorder="1" applyAlignment="1">
      <alignment horizontal="center" vertical="center"/>
      <protection/>
    </xf>
    <xf numFmtId="0" fontId="21" fillId="0" borderId="39" xfId="122" applyFont="1" applyFill="1" applyBorder="1" applyAlignment="1">
      <alignment horizontal="center" vertical="center"/>
      <protection/>
    </xf>
    <xf numFmtId="0" fontId="19" fillId="38" borderId="75" xfId="122" applyFont="1" applyFill="1" applyBorder="1" applyAlignment="1">
      <alignment horizontal="center" vertical="center"/>
      <protection/>
    </xf>
    <xf numFmtId="0" fontId="19" fillId="38" borderId="76" xfId="122" applyFont="1" applyFill="1" applyBorder="1" applyAlignment="1">
      <alignment horizontal="center" vertical="center"/>
      <protection/>
    </xf>
    <xf numFmtId="0" fontId="19" fillId="38" borderId="77" xfId="122" applyFont="1" applyFill="1" applyBorder="1" applyAlignment="1">
      <alignment horizontal="center" vertical="center"/>
      <protection/>
    </xf>
    <xf numFmtId="0" fontId="21" fillId="0" borderId="24" xfId="122" applyFont="1" applyFill="1" applyBorder="1" applyAlignment="1">
      <alignment horizontal="center" vertical="center"/>
      <protection/>
    </xf>
    <xf numFmtId="0" fontId="21" fillId="0" borderId="15" xfId="122" applyFont="1" applyFill="1" applyBorder="1" applyAlignment="1">
      <alignment horizontal="center" vertical="center"/>
      <protection/>
    </xf>
    <xf numFmtId="0" fontId="21" fillId="0" borderId="27" xfId="122" applyFont="1" applyFill="1" applyBorder="1" applyAlignment="1">
      <alignment horizontal="center" vertical="center"/>
      <protection/>
    </xf>
    <xf numFmtId="0" fontId="21" fillId="0" borderId="78" xfId="122" applyFont="1" applyFill="1" applyBorder="1" applyAlignment="1">
      <alignment horizontal="center" vertical="center"/>
      <protection/>
    </xf>
    <xf numFmtId="0" fontId="21" fillId="0" borderId="79" xfId="122" applyFont="1" applyFill="1" applyBorder="1" applyAlignment="1">
      <alignment horizontal="center" vertical="center"/>
      <protection/>
    </xf>
    <xf numFmtId="0" fontId="21" fillId="0" borderId="80" xfId="122" applyFont="1" applyFill="1" applyBorder="1" applyAlignment="1">
      <alignment horizontal="center" vertical="center"/>
      <protection/>
    </xf>
    <xf numFmtId="0" fontId="19" fillId="38" borderId="71" xfId="122" applyFont="1" applyFill="1" applyBorder="1" applyAlignment="1">
      <alignment horizontal="center" vertical="center"/>
      <protection/>
    </xf>
    <xf numFmtId="0" fontId="19" fillId="38" borderId="0" xfId="122" applyFont="1" applyFill="1" applyBorder="1" applyAlignment="1">
      <alignment horizontal="center" vertical="center"/>
      <protection/>
    </xf>
    <xf numFmtId="0" fontId="19" fillId="38" borderId="72" xfId="122" applyFont="1" applyFill="1" applyBorder="1" applyAlignment="1">
      <alignment horizontal="center" vertical="center"/>
      <protection/>
    </xf>
    <xf numFmtId="49" fontId="20" fillId="35" borderId="81" xfId="141" applyNumberFormat="1" applyFont="1" applyFill="1" applyBorder="1" applyAlignment="1">
      <alignment horizontal="center" vertical="center" textRotation="90" wrapText="1"/>
      <protection/>
    </xf>
    <xf numFmtId="49" fontId="20" fillId="35" borderId="82" xfId="141" applyNumberFormat="1" applyFont="1" applyFill="1" applyBorder="1" applyAlignment="1">
      <alignment horizontal="center" vertical="center" textRotation="90" wrapText="1"/>
      <protection/>
    </xf>
    <xf numFmtId="0" fontId="20" fillId="35" borderId="65" xfId="141" applyFont="1" applyFill="1" applyBorder="1" applyAlignment="1">
      <alignment horizontal="center" vertical="center" textRotation="90" wrapText="1"/>
      <protection/>
    </xf>
    <xf numFmtId="0" fontId="20" fillId="35" borderId="66" xfId="141" applyFont="1" applyFill="1" applyBorder="1" applyAlignment="1">
      <alignment horizontal="center" vertical="center" textRotation="90" wrapText="1"/>
      <protection/>
    </xf>
    <xf numFmtId="0" fontId="20" fillId="35" borderId="83" xfId="122" applyFont="1" applyFill="1" applyBorder="1" applyAlignment="1">
      <alignment horizontal="center" vertical="center"/>
      <protection/>
    </xf>
    <xf numFmtId="0" fontId="20" fillId="35" borderId="84" xfId="122" applyFont="1" applyFill="1" applyBorder="1" applyAlignment="1">
      <alignment horizontal="center" vertical="center"/>
      <protection/>
    </xf>
    <xf numFmtId="0" fontId="19" fillId="38" borderId="21" xfId="122" applyFont="1" applyFill="1" applyBorder="1" applyAlignment="1">
      <alignment horizontal="center" vertical="center"/>
      <protection/>
    </xf>
    <xf numFmtId="0" fontId="19" fillId="38" borderId="22" xfId="122" applyFont="1" applyFill="1" applyBorder="1" applyAlignment="1">
      <alignment horizontal="center" vertical="center"/>
      <protection/>
    </xf>
    <xf numFmtId="0" fontId="19" fillId="38" borderId="23" xfId="122" applyFont="1" applyFill="1" applyBorder="1" applyAlignment="1">
      <alignment horizontal="center" vertical="center"/>
      <protection/>
    </xf>
    <xf numFmtId="0" fontId="18" fillId="0" borderId="0" xfId="77" applyFont="1" applyAlignment="1">
      <alignment horizontal="center" wrapText="1"/>
      <protection/>
    </xf>
    <xf numFmtId="0" fontId="79" fillId="0" borderId="18" xfId="167" applyFont="1" applyBorder="1" applyAlignment="1">
      <alignment horizontal="center"/>
      <protection/>
    </xf>
    <xf numFmtId="0" fontId="19" fillId="0" borderId="85" xfId="122" applyFont="1" applyFill="1" applyBorder="1" applyAlignment="1">
      <alignment horizontal="center" vertical="center" textRotation="90" wrapText="1"/>
      <protection/>
    </xf>
    <xf numFmtId="0" fontId="19" fillId="0" borderId="86" xfId="122" applyFont="1" applyFill="1" applyBorder="1" applyAlignment="1">
      <alignment horizontal="center" vertical="center" textRotation="90" wrapText="1"/>
      <protection/>
    </xf>
    <xf numFmtId="0" fontId="19" fillId="0" borderId="65" xfId="122" applyFont="1" applyFill="1" applyBorder="1" applyAlignment="1">
      <alignment horizontal="center" vertical="center" textRotation="90" wrapText="1"/>
      <protection/>
    </xf>
    <xf numFmtId="0" fontId="19" fillId="0" borderId="66" xfId="122" applyFont="1" applyFill="1" applyBorder="1" applyAlignment="1">
      <alignment horizontal="center" vertical="center" textRotation="90" wrapText="1"/>
      <protection/>
    </xf>
    <xf numFmtId="0" fontId="19" fillId="0" borderId="81" xfId="167" applyFont="1" applyBorder="1" applyAlignment="1">
      <alignment horizontal="center" vertical="center"/>
      <protection/>
    </xf>
    <xf numFmtId="0" fontId="19" fillId="0" borderId="82" xfId="167" applyFont="1" applyBorder="1" applyAlignment="1">
      <alignment horizontal="center" vertical="center"/>
      <protection/>
    </xf>
    <xf numFmtId="14" fontId="19" fillId="0" borderId="81" xfId="167" applyNumberFormat="1" applyFont="1" applyBorder="1" applyAlignment="1">
      <alignment horizontal="center" vertical="center" textRotation="90" wrapText="1"/>
      <protection/>
    </xf>
    <xf numFmtId="14" fontId="19" fillId="0" borderId="82" xfId="167" applyNumberFormat="1" applyFont="1" applyBorder="1" applyAlignment="1">
      <alignment horizontal="center" vertical="center" textRotation="90" wrapText="1"/>
      <protection/>
    </xf>
    <xf numFmtId="0" fontId="19" fillId="0" borderId="81" xfId="167" applyFont="1" applyBorder="1" applyAlignment="1">
      <alignment horizontal="center" vertical="center" textRotation="90"/>
      <protection/>
    </xf>
    <xf numFmtId="0" fontId="19" fillId="0" borderId="82" xfId="167" applyFont="1" applyBorder="1" applyAlignment="1">
      <alignment horizontal="center" vertical="center" textRotation="90"/>
      <protection/>
    </xf>
    <xf numFmtId="0" fontId="19" fillId="0" borderId="65" xfId="167" applyFont="1" applyBorder="1" applyAlignment="1">
      <alignment horizontal="left" vertical="center" indent="1"/>
      <protection/>
    </xf>
    <xf numFmtId="0" fontId="19" fillId="0" borderId="66" xfId="167" applyFont="1" applyBorder="1" applyAlignment="1">
      <alignment horizontal="left" vertical="center" indent="1"/>
      <protection/>
    </xf>
    <xf numFmtId="164" fontId="20" fillId="35" borderId="81" xfId="141" applyNumberFormat="1" applyFont="1" applyFill="1" applyBorder="1" applyAlignment="1">
      <alignment horizontal="center" vertical="center" textRotation="90" wrapText="1"/>
      <protection/>
    </xf>
    <xf numFmtId="164" fontId="20" fillId="35" borderId="82" xfId="141" applyNumberFormat="1" applyFont="1" applyFill="1" applyBorder="1" applyAlignment="1">
      <alignment horizontal="center" vertical="center" textRotation="90" wrapText="1"/>
      <protection/>
    </xf>
    <xf numFmtId="0" fontId="25" fillId="38" borderId="87" xfId="169" applyFont="1" applyFill="1" applyBorder="1" applyAlignment="1">
      <alignment horizontal="center" vertical="center" wrapText="1"/>
      <protection/>
    </xf>
    <xf numFmtId="0" fontId="25" fillId="38" borderId="88" xfId="169" applyFont="1" applyFill="1" applyBorder="1" applyAlignment="1">
      <alignment horizontal="center" vertical="center" wrapText="1"/>
      <protection/>
    </xf>
    <xf numFmtId="0" fontId="25" fillId="38" borderId="89" xfId="169" applyFont="1" applyFill="1" applyBorder="1" applyAlignment="1">
      <alignment horizontal="center" vertical="center" wrapText="1"/>
      <protection/>
    </xf>
    <xf numFmtId="0" fontId="25" fillId="0" borderId="85" xfId="169" applyFont="1" applyFill="1" applyBorder="1" applyAlignment="1">
      <alignment horizontal="center" vertical="center" textRotation="90" wrapText="1"/>
      <protection/>
    </xf>
    <xf numFmtId="0" fontId="25" fillId="0" borderId="90" xfId="169" applyFont="1" applyFill="1" applyBorder="1" applyAlignment="1">
      <alignment horizontal="center" vertical="center" textRotation="90" wrapText="1"/>
      <protection/>
    </xf>
    <xf numFmtId="0" fontId="25" fillId="0" borderId="65" xfId="169" applyFont="1" applyFill="1" applyBorder="1" applyAlignment="1">
      <alignment horizontal="center" vertical="center" textRotation="90" wrapText="1"/>
      <protection/>
    </xf>
    <xf numFmtId="0" fontId="25" fillId="0" borderId="91" xfId="169" applyFont="1" applyFill="1" applyBorder="1" applyAlignment="1">
      <alignment horizontal="center" vertical="center" textRotation="90" wrapText="1"/>
      <protection/>
    </xf>
    <xf numFmtId="0" fontId="25" fillId="0" borderId="81" xfId="169" applyFont="1" applyFill="1" applyBorder="1" applyAlignment="1">
      <alignment horizontal="center" vertical="center"/>
      <protection/>
    </xf>
    <xf numFmtId="0" fontId="25" fillId="0" borderId="11" xfId="169" applyFont="1" applyFill="1" applyBorder="1" applyAlignment="1">
      <alignment horizontal="center" vertical="center"/>
      <protection/>
    </xf>
    <xf numFmtId="14" fontId="25" fillId="0" borderId="65" xfId="169" applyNumberFormat="1" applyFont="1" applyFill="1" applyBorder="1" applyAlignment="1">
      <alignment horizontal="left" vertical="center" wrapText="1" indent="1"/>
      <protection/>
    </xf>
    <xf numFmtId="14" fontId="25" fillId="0" borderId="91" xfId="169" applyNumberFormat="1" applyFont="1" applyFill="1" applyBorder="1" applyAlignment="1">
      <alignment horizontal="left" vertical="center" wrapText="1" indent="1"/>
      <protection/>
    </xf>
    <xf numFmtId="0" fontId="25" fillId="0" borderId="65" xfId="169" applyFont="1" applyFill="1" applyBorder="1" applyAlignment="1">
      <alignment horizontal="center" vertical="center" wrapText="1"/>
      <protection/>
    </xf>
    <xf numFmtId="0" fontId="25" fillId="0" borderId="91" xfId="169" applyFont="1" applyFill="1" applyBorder="1" applyAlignment="1">
      <alignment horizontal="center" vertical="center" wrapText="1"/>
      <protection/>
    </xf>
    <xf numFmtId="0" fontId="25" fillId="0" borderId="65" xfId="169" applyFont="1" applyFill="1" applyBorder="1" applyAlignment="1">
      <alignment vertical="center" wrapText="1"/>
      <protection/>
    </xf>
    <xf numFmtId="0" fontId="25" fillId="0" borderId="91" xfId="169" applyFont="1" applyFill="1" applyBorder="1" applyAlignment="1">
      <alignment vertical="center" wrapText="1"/>
      <protection/>
    </xf>
    <xf numFmtId="0" fontId="25" fillId="0" borderId="92" xfId="169" applyFont="1" applyFill="1" applyBorder="1" applyAlignment="1">
      <alignment horizontal="center" vertical="center"/>
      <protection/>
    </xf>
    <xf numFmtId="0" fontId="25" fillId="0" borderId="79" xfId="169" applyFont="1" applyFill="1" applyBorder="1" applyAlignment="1">
      <alignment horizontal="center" vertical="center"/>
      <protection/>
    </xf>
    <xf numFmtId="0" fontId="25" fillId="0" borderId="93" xfId="169" applyFont="1" applyFill="1" applyBorder="1" applyAlignment="1">
      <alignment horizontal="center" vertical="center"/>
      <protection/>
    </xf>
    <xf numFmtId="0" fontId="25" fillId="0" borderId="10" xfId="169" applyFont="1" applyFill="1" applyBorder="1" applyAlignment="1">
      <alignment horizontal="center" vertical="center"/>
      <protection/>
    </xf>
    <xf numFmtId="1" fontId="25" fillId="0" borderId="81" xfId="169" applyNumberFormat="1" applyFont="1" applyFill="1" applyBorder="1" applyAlignment="1">
      <alignment horizontal="center" vertical="center" textRotation="90" wrapText="1"/>
      <protection/>
    </xf>
    <xf numFmtId="1" fontId="25" fillId="0" borderId="11" xfId="169" applyNumberFormat="1" applyFont="1" applyFill="1" applyBorder="1" applyAlignment="1">
      <alignment horizontal="center" vertical="center" textRotation="90" wrapText="1"/>
      <protection/>
    </xf>
    <xf numFmtId="0" fontId="25" fillId="0" borderId="81" xfId="169" applyFont="1" applyFill="1" applyBorder="1" applyAlignment="1">
      <alignment horizontal="center" vertical="center" textRotation="90"/>
      <protection/>
    </xf>
    <xf numFmtId="0" fontId="25" fillId="0" borderId="11" xfId="169" applyFont="1" applyFill="1" applyBorder="1" applyAlignment="1">
      <alignment horizontal="center" vertical="center" textRotation="90"/>
      <protection/>
    </xf>
    <xf numFmtId="0" fontId="25" fillId="0" borderId="83" xfId="169" applyFont="1" applyFill="1" applyBorder="1" applyAlignment="1">
      <alignment horizontal="center" vertical="center"/>
      <protection/>
    </xf>
    <xf numFmtId="0" fontId="25" fillId="0" borderId="94" xfId="169" applyFont="1" applyFill="1" applyBorder="1" applyAlignment="1">
      <alignment horizontal="center" vertical="center"/>
      <protection/>
    </xf>
    <xf numFmtId="0" fontId="88" fillId="0" borderId="11" xfId="0" applyFont="1" applyBorder="1" applyAlignment="1">
      <alignment horizontal="center" vertical="center" shrinkToFit="1"/>
    </xf>
    <xf numFmtId="0" fontId="80" fillId="0" borderId="11" xfId="0" applyFont="1" applyBorder="1" applyAlignment="1">
      <alignment horizontal="center" vertical="center" shrinkToFit="1"/>
    </xf>
    <xf numFmtId="0" fontId="89" fillId="0" borderId="71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88" fillId="0" borderId="82" xfId="0" applyFont="1" applyBorder="1" applyAlignment="1">
      <alignment horizontal="center" vertical="center" wrapText="1" shrinkToFit="1"/>
    </xf>
    <xf numFmtId="0" fontId="80" fillId="0" borderId="95" xfId="0" applyFont="1" applyBorder="1" applyAlignment="1">
      <alignment horizontal="center" vertical="center" wrapText="1" shrinkToFit="1"/>
    </xf>
    <xf numFmtId="0" fontId="80" fillId="0" borderId="91" xfId="0" applyFont="1" applyBorder="1" applyAlignment="1">
      <alignment horizontal="center" vertical="center" wrapText="1" shrinkToFit="1"/>
    </xf>
    <xf numFmtId="0" fontId="80" fillId="0" borderId="11" xfId="0" applyFont="1" applyBorder="1" applyAlignment="1">
      <alignment horizontal="center" vertical="center" wrapText="1"/>
    </xf>
    <xf numFmtId="2" fontId="80" fillId="35" borderId="11" xfId="0" applyNumberFormat="1" applyFont="1" applyFill="1" applyBorder="1" applyAlignment="1" applyProtection="1">
      <alignment horizontal="center" vertical="center" wrapText="1"/>
      <protection/>
    </xf>
    <xf numFmtId="2" fontId="80" fillId="0" borderId="11" xfId="0" applyNumberFormat="1" applyFont="1" applyFill="1" applyBorder="1" applyAlignment="1" applyProtection="1">
      <alignment horizontal="center" vertical="center" wrapText="1"/>
      <protection/>
    </xf>
    <xf numFmtId="2" fontId="80" fillId="35" borderId="11" xfId="0" applyNumberFormat="1" applyFont="1" applyFill="1" applyBorder="1" applyAlignment="1" applyProtection="1">
      <alignment horizontal="center" vertical="center" shrinkToFit="1"/>
      <protection/>
    </xf>
    <xf numFmtId="2" fontId="88" fillId="35" borderId="11" xfId="0" applyNumberFormat="1" applyFont="1" applyFill="1" applyBorder="1" applyAlignment="1" applyProtection="1">
      <alignment horizontal="center" vertical="center" shrinkToFit="1"/>
      <protection/>
    </xf>
    <xf numFmtId="2" fontId="80" fillId="35" borderId="82" xfId="0" applyNumberFormat="1" applyFont="1" applyFill="1" applyBorder="1" applyAlignment="1" applyProtection="1">
      <alignment horizontal="center" vertical="center" wrapText="1"/>
      <protection/>
    </xf>
    <xf numFmtId="2" fontId="80" fillId="35" borderId="95" xfId="0" applyNumberFormat="1" applyFont="1" applyFill="1" applyBorder="1" applyAlignment="1" applyProtection="1">
      <alignment horizontal="center" vertical="center" wrapText="1"/>
      <protection/>
    </xf>
    <xf numFmtId="2" fontId="80" fillId="35" borderId="91" xfId="0" applyNumberFormat="1" applyFont="1" applyFill="1" applyBorder="1" applyAlignment="1" applyProtection="1">
      <alignment horizontal="center" vertical="center" wrapText="1"/>
      <protection/>
    </xf>
    <xf numFmtId="2" fontId="88" fillId="35" borderId="82" xfId="0" applyNumberFormat="1" applyFont="1" applyFill="1" applyBorder="1" applyAlignment="1" applyProtection="1">
      <alignment horizontal="center" vertical="center" wrapText="1"/>
      <protection/>
    </xf>
    <xf numFmtId="0" fontId="80" fillId="35" borderId="11" xfId="0" applyFont="1" applyFill="1" applyBorder="1" applyAlignment="1">
      <alignment horizontal="center" vertical="center" shrinkToFit="1"/>
    </xf>
    <xf numFmtId="0" fontId="88" fillId="35" borderId="11" xfId="0" applyFont="1" applyFill="1" applyBorder="1" applyAlignment="1">
      <alignment horizontal="center" vertical="center" shrinkToFit="1"/>
    </xf>
    <xf numFmtId="0" fontId="84" fillId="0" borderId="43" xfId="0" applyFont="1" applyBorder="1" applyAlignment="1">
      <alignment horizontal="center" vertical="center" wrapText="1"/>
    </xf>
    <xf numFmtId="0" fontId="84" fillId="0" borderId="96" xfId="0" applyFont="1" applyBorder="1" applyAlignment="1">
      <alignment horizontal="center" vertical="center" wrapText="1"/>
    </xf>
    <xf numFmtId="0" fontId="88" fillId="35" borderId="82" xfId="0" applyFont="1" applyFill="1" applyBorder="1" applyAlignment="1">
      <alignment horizontal="center" vertical="center" wrapText="1" shrinkToFit="1"/>
    </xf>
    <xf numFmtId="0" fontId="88" fillId="35" borderId="95" xfId="0" applyFont="1" applyFill="1" applyBorder="1" applyAlignment="1">
      <alignment horizontal="center" vertical="center" wrapText="1" shrinkToFit="1"/>
    </xf>
    <xf numFmtId="0" fontId="88" fillId="35" borderId="91" xfId="0" applyFont="1" applyFill="1" applyBorder="1" applyAlignment="1">
      <alignment horizontal="center" vertical="center" wrapText="1" shrinkToFit="1"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10" xfId="67"/>
    <cellStyle name="Обычный 2 11" xfId="68"/>
    <cellStyle name="Обычный 2 12" xfId="69"/>
    <cellStyle name="Обычный 2 13" xfId="70"/>
    <cellStyle name="Обычный 2 14" xfId="71"/>
    <cellStyle name="Обычный 2 15" xfId="72"/>
    <cellStyle name="Обычный 2 16" xfId="73"/>
    <cellStyle name="Обычный 2 17" xfId="74"/>
    <cellStyle name="Обычный 2 18" xfId="75"/>
    <cellStyle name="Обычный 2 19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81"/>
    <cellStyle name="Обычный 2 2 14" xfId="82"/>
    <cellStyle name="Обычный 2 2 15" xfId="83"/>
    <cellStyle name="Обычный 2 2 16" xfId="84"/>
    <cellStyle name="Обычный 2 2 17" xfId="85"/>
    <cellStyle name="Обычный 2 2 18" xfId="86"/>
    <cellStyle name="Обычный 2 2 19" xfId="87"/>
    <cellStyle name="Обычный 2 2 2" xfId="88"/>
    <cellStyle name="Обычный 2 2 2 2" xfId="89"/>
    <cellStyle name="Обычный 2 2 20" xfId="90"/>
    <cellStyle name="Обычный 2 2 21" xfId="91"/>
    <cellStyle name="Обычный 2 2 22" xfId="92"/>
    <cellStyle name="Обычный 2 2 23" xfId="93"/>
    <cellStyle name="Обычный 2 2 24" xfId="94"/>
    <cellStyle name="Обычный 2 2 25" xfId="95"/>
    <cellStyle name="Обычный 2 2 26" xfId="96"/>
    <cellStyle name="Обычный 2 2 27" xfId="97"/>
    <cellStyle name="Обычный 2 2 28" xfId="98"/>
    <cellStyle name="Обычный 2 2 29" xfId="99"/>
    <cellStyle name="Обычный 2 2 3" xfId="100"/>
    <cellStyle name="Обычный 2 2 30" xfId="101"/>
    <cellStyle name="Обычный 2 2 4" xfId="102"/>
    <cellStyle name="Обычный 2 2 5" xfId="103"/>
    <cellStyle name="Обычный 2 2 6" xfId="104"/>
    <cellStyle name="Обычный 2 2 7" xfId="105"/>
    <cellStyle name="Обычный 2 2 8" xfId="106"/>
    <cellStyle name="Обычный 2 2 9" xfId="107"/>
    <cellStyle name="Обычный 2 20" xfId="108"/>
    <cellStyle name="Обычный 2 21" xfId="109"/>
    <cellStyle name="Обычный 2 22" xfId="110"/>
    <cellStyle name="Обычный 2 23" xfId="111"/>
    <cellStyle name="Обычный 2 24" xfId="112"/>
    <cellStyle name="Обычный 2 25" xfId="113"/>
    <cellStyle name="Обычный 2 26" xfId="114"/>
    <cellStyle name="Обычный 2 27" xfId="115"/>
    <cellStyle name="Обычный 2 28" xfId="116"/>
    <cellStyle name="Обычный 2 29" xfId="117"/>
    <cellStyle name="Обычный 2 3" xfId="118"/>
    <cellStyle name="Обычный 2 3 2" xfId="119"/>
    <cellStyle name="Обычный 2 3 3" xfId="120"/>
    <cellStyle name="Обычный 2 30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_BLR ОДМ" xfId="128"/>
    <cellStyle name="Обычный 20" xfId="129"/>
    <cellStyle name="Обычный 21" xfId="130"/>
    <cellStyle name="Обычный 22" xfId="131"/>
    <cellStyle name="Обычный 23" xfId="132"/>
    <cellStyle name="Обычный 24" xfId="133"/>
    <cellStyle name="Обычный 25" xfId="134"/>
    <cellStyle name="Обычный 26" xfId="135"/>
    <cellStyle name="Обычный 27" xfId="136"/>
    <cellStyle name="Обычный 28" xfId="137"/>
    <cellStyle name="Обычный 29" xfId="138"/>
    <cellStyle name="Обычный 3" xfId="139"/>
    <cellStyle name="Обычный 3 2" xfId="140"/>
    <cellStyle name="Обычный 3 3" xfId="141"/>
    <cellStyle name="Обычный 3 4" xfId="142"/>
    <cellStyle name="Обычный 3 5" xfId="143"/>
    <cellStyle name="Обычный 3_BLR ОДМ" xfId="144"/>
    <cellStyle name="Обычный 30" xfId="145"/>
    <cellStyle name="Обычный 31" xfId="146"/>
    <cellStyle name="Обычный 32" xfId="147"/>
    <cellStyle name="Обычный 33" xfId="148"/>
    <cellStyle name="Обычный 34" xfId="149"/>
    <cellStyle name="Обычный 4" xfId="150"/>
    <cellStyle name="Обычный 4 2" xfId="151"/>
    <cellStyle name="Обычный 4 3" xfId="152"/>
    <cellStyle name="Обычный 4 3 2" xfId="153"/>
    <cellStyle name="Обычный 4 4" xfId="154"/>
    <cellStyle name="Обычный 5" xfId="155"/>
    <cellStyle name="Обычный 5 2" xfId="156"/>
    <cellStyle name="Обычный 6" xfId="157"/>
    <cellStyle name="Обычный 6 2" xfId="158"/>
    <cellStyle name="Обычный 6 2 2" xfId="159"/>
    <cellStyle name="Обычный 6 3" xfId="160"/>
    <cellStyle name="Обычный 6 3 2" xfId="161"/>
    <cellStyle name="Обычный 6 3 3" xfId="162"/>
    <cellStyle name="Обычный 6 3 4" xfId="163"/>
    <cellStyle name="Обычный 6 3 5" xfId="164"/>
    <cellStyle name="Обычный 7" xfId="165"/>
    <cellStyle name="Обычный 7 2" xfId="166"/>
    <cellStyle name="Обычный 8" xfId="167"/>
    <cellStyle name="Обычный 9" xfId="168"/>
    <cellStyle name="Обычный_The Belarus Championships 2008 2" xfId="169"/>
    <cellStyle name="Плохой" xfId="170"/>
    <cellStyle name="Пояснение" xfId="171"/>
    <cellStyle name="Примечание" xfId="172"/>
    <cellStyle name="Percent" xfId="173"/>
    <cellStyle name="Связанная ячейка" xfId="174"/>
    <cellStyle name="Текст предупреждения" xfId="175"/>
    <cellStyle name="Comma" xfId="176"/>
    <cellStyle name="Comma [0]" xfId="177"/>
    <cellStyle name="Финансовый 2" xfId="178"/>
    <cellStyle name="Финансовый 3" xfId="179"/>
    <cellStyle name="Финансовый 3 2" xfId="180"/>
    <cellStyle name="Финансовый 4" xfId="181"/>
    <cellStyle name="Финансовый 5" xfId="182"/>
    <cellStyle name="Финансовый 6" xfId="183"/>
    <cellStyle name="Финансовый 7" xfId="184"/>
    <cellStyle name="Финансовый 7 2" xfId="185"/>
    <cellStyle name="Финансовый 8" xfId="186"/>
    <cellStyle name="Хороший" xfId="18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6;&#1077;&#1089;&#1087;&#1091;&#1073;&#1083;&#1080;&#1082;&#1072;\2010\&#1063;&#1084;&#1056;&#1041;_2010\&#1085;&#1072;&#1096;&#1063;&#1052;\Documents%20and%20Settings\ADMIN\&#1056;&#1072;&#1073;&#1086;&#1095;&#1080;&#1081;%20&#1089;&#1090;&#1086;&#1083;\&#1051;_&#1040;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6;&#1091;&#1082;&#1086;&#1074;&#1077;&#1094;%20&#1086;&#1073;&#1083;&#1072;&#1089;&#1090;&#1100;\4_&#1073;&#1086;&#1088;&#1100;&#1077;_&#1086;&#1073;&#1083;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6;&#1077;&#1089;&#1087;&#1091;&#1073;&#1083;&#1080;&#1082;&#1072;\2010\&#1063;&#1084;&#1056;&#1041;_2010\&#1085;&#1072;&#1096;&#1063;&#1052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6;&#1077;&#1089;&#1087;&#1091;&#1073;&#1083;&#1080;&#1082;&#1072;\2011\Results-Decathlon-Indoor-2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9335~1\LOCALS~1\Temp\_tc\spartakiada%20DYSH%2093-9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5;_&#1044;&#1070;&#1057;&#1064;_&#1056;&#1041;_95-9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6;&#1077;&#1089;&#1087;&#1091;&#1073;&#1083;&#1080;&#1082;&#1072;\2010\&#1063;&#1084;&#1056;&#1041;_2010\&#1085;&#1072;&#1096;&#1063;&#1052;\&#1051;_&#1072;&#1056;&#1077;&#1089;&#1087;&#1052;&#1072;&#1081;09\&#1056;&#1077;&#1089;&#1087;&#1052;&#1072;&#1081;09&#1052;&#1091;&#1078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6;&#1077;&#1089;&#1087;&#1091;&#1073;&#1083;&#1080;&#1082;&#1072;\2010\&#1063;&#1084;&#1056;&#1041;_2010\&#1085;&#1072;&#1096;&#1063;&#1052;\&#1051;_&#1072;&#1056;&#1077;&#1089;&#1087;&#1052;&#1072;&#1081;09\&#1056;&#1077;&#1089;&#1087;&#1052;&#1072;&#1081;09&#1046;&#1077;&#1085;&#1056;&#1072;&#107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8;&#1077;&#1074;&#1085;&#1086;&#1074;&#1072;&#1085;&#1080;&#1103;\&#1056;&#1077;&#1089;&#1087;&#1091;&#1073;&#1083;&#1080;&#1082;&#1072;\2010\&#1063;&#1084;&#1056;&#1041;_2010\&#1085;&#1072;&#1096;&#1063;&#1052;\L_A\&#1063;&#1052;%20&#1056;&#1041;_&#1078;&#1077;&#10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4_&#1073;&#1086;&#1088;&#1100;&#1077;_&#1086;&#1073;&#108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Пятиборье. Женщины"/>
      <sheetName val="Семиборье. Мужчины"/>
      <sheetName val="Командные результа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9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8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программа"/>
      <sheetName val="эстафета девушки"/>
      <sheetName val="эстафета юноши"/>
      <sheetName val="Молот д"/>
      <sheetName val="Молот ю"/>
      <sheetName val="Копье д"/>
      <sheetName val="Копье м"/>
      <sheetName val="Диск д"/>
      <sheetName val="Диск м"/>
      <sheetName val="Ядро ж"/>
      <sheetName val="Ядро м"/>
      <sheetName val="тройной прыжок девушки"/>
      <sheetName val="тройной прыжок юноши"/>
      <sheetName val="прыжок в длину девушки"/>
      <sheetName val="прыжок в длину юноши"/>
      <sheetName val="Шест д"/>
      <sheetName val="Шест м"/>
      <sheetName val="Высота ж"/>
      <sheetName val="Высота м"/>
      <sheetName val="5000м сх Д"/>
      <sheetName val="5000м сх М "/>
      <sheetName val="3000м сх Д"/>
      <sheetName val="3000м сх М"/>
      <sheetName val="2000м сп Д"/>
      <sheetName val="2000м сп М"/>
      <sheetName val="400м сб Д"/>
      <sheetName val="400м сб М"/>
      <sheetName val="100м сб"/>
      <sheetName val="110м сб"/>
      <sheetName val="5000м Д"/>
      <sheetName val="5000м М"/>
      <sheetName val="3000м Д"/>
      <sheetName val="3000м М"/>
      <sheetName val="1500м Д"/>
      <sheetName val="1500м М"/>
      <sheetName val="800м Д"/>
      <sheetName val="800м М"/>
      <sheetName val="400м Д"/>
      <sheetName val="400м М"/>
      <sheetName val="200м Д"/>
      <sheetName val="200м М"/>
      <sheetName val="100м Д"/>
      <sheetName val="100м М"/>
      <sheetName val="метание молота девушки"/>
      <sheetName val="прыжок с шестом девушки"/>
      <sheetName val="командные"/>
      <sheetName val="школа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20"/>
  <sheetViews>
    <sheetView view="pageBreakPreview" zoomScale="80" zoomScaleNormal="80" zoomScaleSheetLayoutView="80" zoomScalePageLayoutView="70" workbookViewId="0" topLeftCell="A1">
      <selection activeCell="F29" sqref="F29"/>
    </sheetView>
  </sheetViews>
  <sheetFormatPr defaultColWidth="15.00390625" defaultRowHeight="15"/>
  <cols>
    <col min="1" max="1" width="4.28125" style="1" customWidth="1"/>
    <col min="2" max="2" width="4.7109375" style="1" customWidth="1"/>
    <col min="3" max="3" width="22.140625" style="1" customWidth="1"/>
    <col min="4" max="4" width="9.57421875" style="1" customWidth="1"/>
    <col min="5" max="5" width="15.00390625" style="1" customWidth="1"/>
    <col min="6" max="6" width="13.421875" style="1" customWidth="1"/>
    <col min="7" max="12" width="7.57421875" style="1" customWidth="1"/>
    <col min="13" max="13" width="32.7109375" style="1" customWidth="1"/>
    <col min="14" max="14" width="6.7109375" style="1" customWidth="1"/>
    <col min="15" max="15" width="12.00390625" style="1" hidden="1" customWidth="1"/>
    <col min="16" max="16" width="10.421875" style="1" hidden="1" customWidth="1"/>
    <col min="17" max="17" width="9.8515625" style="1" hidden="1" customWidth="1"/>
    <col min="18" max="18" width="12.140625" style="1" hidden="1" customWidth="1"/>
    <col min="19" max="19" width="0" style="1" hidden="1" customWidth="1"/>
    <col min="20" max="20" width="9.7109375" style="1" hidden="1" customWidth="1"/>
    <col min="21" max="21" width="10.00390625" style="1" hidden="1" customWidth="1"/>
    <col min="22" max="22" width="9.421875" style="1" hidden="1" customWidth="1"/>
    <col min="23" max="24" width="9.7109375" style="1" hidden="1" customWidth="1"/>
    <col min="25" max="25" width="10.00390625" style="1" hidden="1" customWidth="1"/>
    <col min="26" max="26" width="10.140625" style="1" hidden="1" customWidth="1"/>
    <col min="27" max="251" width="6.7109375" style="1" customWidth="1"/>
    <col min="252" max="252" width="4.28125" style="1" customWidth="1"/>
    <col min="253" max="253" width="4.7109375" style="1" customWidth="1"/>
    <col min="254" max="254" width="22.140625" style="1" customWidth="1"/>
    <col min="255" max="255" width="8.57421875" style="1" customWidth="1"/>
    <col min="256" max="16384" width="15.00390625" style="1" customWidth="1"/>
  </cols>
  <sheetData>
    <row r="1" spans="1:13" ht="30" customHeight="1">
      <c r="A1" s="374" t="s">
        <v>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0" ht="27.75" customHeight="1">
      <c r="A2" s="2"/>
      <c r="B2" s="3"/>
      <c r="C2" s="4" t="s">
        <v>1</v>
      </c>
      <c r="D2" s="3"/>
      <c r="E2" s="3"/>
      <c r="F2" s="5"/>
      <c r="G2" s="6"/>
      <c r="H2" s="6"/>
      <c r="I2" s="6"/>
      <c r="J2" s="6"/>
    </row>
    <row r="3" spans="1:18" s="13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  <c r="L3" s="9" t="s">
        <v>13</v>
      </c>
      <c r="M3" s="10" t="s">
        <v>14</v>
      </c>
      <c r="N3" s="11"/>
      <c r="O3" s="12" t="s">
        <v>15</v>
      </c>
      <c r="P3" s="12" t="s">
        <v>16</v>
      </c>
      <c r="Q3" s="12" t="s">
        <v>17</v>
      </c>
      <c r="R3" s="12" t="s">
        <v>18</v>
      </c>
    </row>
    <row r="4" spans="1:18" ht="15" customHeight="1">
      <c r="A4" s="389">
        <v>1</v>
      </c>
      <c r="B4" s="390">
        <v>417</v>
      </c>
      <c r="C4" s="391" t="s">
        <v>19</v>
      </c>
      <c r="D4" s="392" t="s">
        <v>20</v>
      </c>
      <c r="E4" s="393" t="s">
        <v>21</v>
      </c>
      <c r="F4" s="14"/>
      <c r="G4" s="15">
        <v>9.54</v>
      </c>
      <c r="H4" s="16">
        <v>155</v>
      </c>
      <c r="I4" s="15">
        <v>31.9</v>
      </c>
      <c r="J4" s="394">
        <f>SUM(G5,H5,I5)</f>
        <v>1383</v>
      </c>
      <c r="K4" s="390"/>
      <c r="L4" s="390">
        <v>27</v>
      </c>
      <c r="M4" s="395" t="s">
        <v>22</v>
      </c>
      <c r="N4" s="17"/>
      <c r="O4" s="18"/>
      <c r="P4" s="19"/>
      <c r="R4" s="18"/>
    </row>
    <row r="5" spans="1:18" ht="15" customHeight="1">
      <c r="A5" s="353"/>
      <c r="B5" s="364"/>
      <c r="C5" s="383"/>
      <c r="D5" s="385"/>
      <c r="E5" s="388"/>
      <c r="F5" s="20"/>
      <c r="G5" s="21">
        <v>631</v>
      </c>
      <c r="H5" s="21">
        <v>426</v>
      </c>
      <c r="I5" s="21">
        <v>326</v>
      </c>
      <c r="J5" s="378"/>
      <c r="K5" s="379"/>
      <c r="L5" s="364"/>
      <c r="M5" s="381"/>
      <c r="N5" s="17"/>
      <c r="O5" s="18"/>
      <c r="P5" s="19"/>
      <c r="R5" s="18"/>
    </row>
    <row r="6" spans="1:18" ht="15" customHeight="1">
      <c r="A6" s="353">
        <v>2</v>
      </c>
      <c r="B6" s="364">
        <v>72</v>
      </c>
      <c r="C6" s="383" t="s">
        <v>23</v>
      </c>
      <c r="D6" s="385">
        <v>35863</v>
      </c>
      <c r="E6" s="364" t="s">
        <v>24</v>
      </c>
      <c r="F6" s="22"/>
      <c r="G6" s="23">
        <v>9.58</v>
      </c>
      <c r="H6" s="24">
        <v>145</v>
      </c>
      <c r="I6" s="23">
        <v>34.92</v>
      </c>
      <c r="J6" s="362">
        <f>SUM(G7,H7,I7)</f>
        <v>1344</v>
      </c>
      <c r="K6" s="364"/>
      <c r="L6" s="364">
        <v>24</v>
      </c>
      <c r="M6" s="381" t="s">
        <v>25</v>
      </c>
      <c r="N6" s="17"/>
      <c r="O6" s="18"/>
      <c r="P6" s="19"/>
      <c r="R6" s="18"/>
    </row>
    <row r="7" spans="1:18" ht="15" customHeight="1">
      <c r="A7" s="353"/>
      <c r="B7" s="364"/>
      <c r="C7" s="383"/>
      <c r="D7" s="385"/>
      <c r="E7" s="364"/>
      <c r="F7" s="20"/>
      <c r="G7" s="21">
        <v>623</v>
      </c>
      <c r="H7" s="21">
        <v>352</v>
      </c>
      <c r="I7" s="21">
        <v>369</v>
      </c>
      <c r="J7" s="378"/>
      <c r="K7" s="379"/>
      <c r="L7" s="364"/>
      <c r="M7" s="381"/>
      <c r="N7" s="17"/>
      <c r="O7" s="18"/>
      <c r="P7" s="19"/>
      <c r="R7" s="18"/>
    </row>
    <row r="8" spans="1:18" ht="15" customHeight="1">
      <c r="A8" s="353">
        <v>3</v>
      </c>
      <c r="B8" s="364">
        <v>406</v>
      </c>
      <c r="C8" s="357" t="s">
        <v>26</v>
      </c>
      <c r="D8" s="385" t="s">
        <v>27</v>
      </c>
      <c r="E8" s="388" t="s">
        <v>21</v>
      </c>
      <c r="F8" s="22"/>
      <c r="G8" s="23">
        <v>11.83</v>
      </c>
      <c r="H8" s="24">
        <v>145</v>
      </c>
      <c r="I8" s="23">
        <v>29.42</v>
      </c>
      <c r="J8" s="362">
        <f>SUM(G9,H9,I9)</f>
        <v>892</v>
      </c>
      <c r="K8" s="364"/>
      <c r="L8" s="364">
        <v>21</v>
      </c>
      <c r="M8" s="381" t="s">
        <v>28</v>
      </c>
      <c r="N8" s="17"/>
      <c r="O8" s="18"/>
      <c r="P8" s="19"/>
      <c r="R8" s="18"/>
    </row>
    <row r="9" spans="1:18" ht="15" customHeight="1">
      <c r="A9" s="353"/>
      <c r="B9" s="364"/>
      <c r="C9" s="376"/>
      <c r="D9" s="385"/>
      <c r="E9" s="388"/>
      <c r="F9" s="20"/>
      <c r="G9" s="21">
        <v>249</v>
      </c>
      <c r="H9" s="21">
        <v>352</v>
      </c>
      <c r="I9" s="21">
        <v>291</v>
      </c>
      <c r="J9" s="378"/>
      <c r="K9" s="379"/>
      <c r="L9" s="364"/>
      <c r="M9" s="381"/>
      <c r="N9" s="17"/>
      <c r="O9" s="18"/>
      <c r="P9" s="19"/>
      <c r="R9" s="18"/>
    </row>
    <row r="10" spans="1:18" ht="15" customHeight="1">
      <c r="A10" s="353">
        <v>4</v>
      </c>
      <c r="B10" s="364">
        <v>187</v>
      </c>
      <c r="C10" s="383" t="s">
        <v>29</v>
      </c>
      <c r="D10" s="385">
        <v>35858</v>
      </c>
      <c r="E10" s="364" t="s">
        <v>30</v>
      </c>
      <c r="F10" s="22"/>
      <c r="G10" s="23">
        <v>11.74</v>
      </c>
      <c r="H10" s="24">
        <v>135</v>
      </c>
      <c r="I10" s="23">
        <v>25.8</v>
      </c>
      <c r="J10" s="362">
        <f>SUM(G11,H11,I11)</f>
        <v>719</v>
      </c>
      <c r="K10" s="364"/>
      <c r="L10" s="364">
        <v>19</v>
      </c>
      <c r="M10" s="381" t="s">
        <v>31</v>
      </c>
      <c r="N10" s="17"/>
      <c r="O10" s="18"/>
      <c r="P10" s="19"/>
      <c r="R10" s="18"/>
    </row>
    <row r="11" spans="1:18" ht="15" customHeight="1">
      <c r="A11" s="354"/>
      <c r="B11" s="382"/>
      <c r="C11" s="384"/>
      <c r="D11" s="386"/>
      <c r="E11" s="382"/>
      <c r="F11" s="25"/>
      <c r="G11" s="26">
        <v>260</v>
      </c>
      <c r="H11" s="26">
        <v>218</v>
      </c>
      <c r="I11" s="26">
        <v>241</v>
      </c>
      <c r="J11" s="369"/>
      <c r="K11" s="370"/>
      <c r="L11" s="382"/>
      <c r="M11" s="387"/>
      <c r="N11" s="17"/>
      <c r="O11" s="18"/>
      <c r="P11" s="19"/>
      <c r="R11" s="18"/>
    </row>
    <row r="12" spans="1:13" ht="15.75">
      <c r="A12" s="374" t="s">
        <v>0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</row>
    <row r="13" spans="1:10" ht="15.75">
      <c r="A13" s="2"/>
      <c r="B13" s="3"/>
      <c r="C13" s="4" t="s">
        <v>32</v>
      </c>
      <c r="D13" s="3"/>
      <c r="E13" s="3"/>
      <c r="F13" s="5"/>
      <c r="G13" s="6"/>
      <c r="H13" s="6"/>
      <c r="I13" s="6"/>
      <c r="J13" s="6"/>
    </row>
    <row r="14" spans="1:13" ht="42" customHeight="1">
      <c r="A14" s="7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33</v>
      </c>
      <c r="J14" s="7" t="s">
        <v>11</v>
      </c>
      <c r="K14" s="8" t="s">
        <v>12</v>
      </c>
      <c r="L14" s="9" t="s">
        <v>13</v>
      </c>
      <c r="M14" s="10" t="s">
        <v>14</v>
      </c>
    </row>
    <row r="15" spans="1:13" ht="12.75" customHeight="1">
      <c r="A15" s="353">
        <v>1</v>
      </c>
      <c r="B15" s="355">
        <v>900</v>
      </c>
      <c r="C15" s="357" t="s">
        <v>34</v>
      </c>
      <c r="D15" s="359">
        <v>35864</v>
      </c>
      <c r="E15" s="355" t="s">
        <v>35</v>
      </c>
      <c r="F15" s="355" t="s">
        <v>36</v>
      </c>
      <c r="G15" s="23">
        <v>10.46</v>
      </c>
      <c r="H15" s="24">
        <v>142</v>
      </c>
      <c r="I15" s="23">
        <v>8.79</v>
      </c>
      <c r="J15" s="362">
        <f>SUM(G16,H16,I16)</f>
        <v>1614</v>
      </c>
      <c r="K15" s="364"/>
      <c r="L15" s="355">
        <v>27</v>
      </c>
      <c r="M15" s="366" t="s">
        <v>37</v>
      </c>
    </row>
    <row r="16" spans="1:13" ht="15" customHeight="1">
      <c r="A16" s="353"/>
      <c r="B16" s="375"/>
      <c r="C16" s="376"/>
      <c r="D16" s="377"/>
      <c r="E16" s="375"/>
      <c r="F16" s="375"/>
      <c r="G16" s="21">
        <v>629</v>
      </c>
      <c r="H16" s="21">
        <v>534</v>
      </c>
      <c r="I16" s="21">
        <v>451</v>
      </c>
      <c r="J16" s="378"/>
      <c r="K16" s="379"/>
      <c r="L16" s="375"/>
      <c r="M16" s="380"/>
    </row>
    <row r="17" spans="1:13" ht="12.75" customHeight="1">
      <c r="A17" s="353">
        <v>2</v>
      </c>
      <c r="B17" s="355">
        <v>431</v>
      </c>
      <c r="C17" s="357" t="s">
        <v>38</v>
      </c>
      <c r="D17" s="359" t="s">
        <v>39</v>
      </c>
      <c r="E17" s="355" t="s">
        <v>21</v>
      </c>
      <c r="F17" s="355" t="s">
        <v>40</v>
      </c>
      <c r="G17" s="23">
        <v>11.54</v>
      </c>
      <c r="H17" s="24">
        <v>142</v>
      </c>
      <c r="I17" s="23">
        <v>9.74</v>
      </c>
      <c r="J17" s="362">
        <f>SUM(G18,H18,I18)</f>
        <v>1497</v>
      </c>
      <c r="K17" s="364"/>
      <c r="L17" s="355">
        <v>24</v>
      </c>
      <c r="M17" s="366" t="s">
        <v>22</v>
      </c>
    </row>
    <row r="18" spans="1:13" ht="15" customHeight="1">
      <c r="A18" s="371"/>
      <c r="B18" s="361"/>
      <c r="C18" s="372"/>
      <c r="D18" s="373"/>
      <c r="E18" s="361"/>
      <c r="F18" s="361"/>
      <c r="G18" s="27">
        <v>451</v>
      </c>
      <c r="H18" s="27">
        <v>534</v>
      </c>
      <c r="I18" s="27">
        <v>512</v>
      </c>
      <c r="J18" s="363"/>
      <c r="K18" s="365"/>
      <c r="L18" s="361"/>
      <c r="M18" s="368"/>
    </row>
    <row r="19" spans="1:13" ht="12.75">
      <c r="A19" s="353">
        <v>3</v>
      </c>
      <c r="B19" s="355">
        <v>189</v>
      </c>
      <c r="C19" s="357" t="s">
        <v>41</v>
      </c>
      <c r="D19" s="359">
        <v>36486</v>
      </c>
      <c r="E19" s="355" t="s">
        <v>30</v>
      </c>
      <c r="F19" s="355" t="s">
        <v>40</v>
      </c>
      <c r="G19" s="23" t="s">
        <v>42</v>
      </c>
      <c r="H19" s="24">
        <v>112</v>
      </c>
      <c r="I19" s="23">
        <v>7.1</v>
      </c>
      <c r="J19" s="362">
        <f>SUM(G20,H20,I20)</f>
        <v>580</v>
      </c>
      <c r="K19" s="364"/>
      <c r="L19" s="355">
        <v>21</v>
      </c>
      <c r="M19" s="366" t="s">
        <v>43</v>
      </c>
    </row>
    <row r="20" spans="1:13" ht="12.75">
      <c r="A20" s="354"/>
      <c r="B20" s="356"/>
      <c r="C20" s="358"/>
      <c r="D20" s="360"/>
      <c r="E20" s="356"/>
      <c r="F20" s="356"/>
      <c r="G20" s="26"/>
      <c r="H20" s="26">
        <v>239</v>
      </c>
      <c r="I20" s="26">
        <v>341</v>
      </c>
      <c r="J20" s="369"/>
      <c r="K20" s="370"/>
      <c r="L20" s="356"/>
      <c r="M20" s="367"/>
    </row>
  </sheetData>
  <sheetProtection/>
  <mergeCells count="68">
    <mergeCell ref="A1:M1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A6:A7"/>
    <mergeCell ref="B6:B7"/>
    <mergeCell ref="C6:C7"/>
    <mergeCell ref="D6:D7"/>
    <mergeCell ref="E6:E7"/>
    <mergeCell ref="J6:J7"/>
    <mergeCell ref="A8:A9"/>
    <mergeCell ref="B8:B9"/>
    <mergeCell ref="C8:C9"/>
    <mergeCell ref="D8:D9"/>
    <mergeCell ref="E8:E9"/>
    <mergeCell ref="J8:J9"/>
    <mergeCell ref="J10:J11"/>
    <mergeCell ref="K10:K11"/>
    <mergeCell ref="L10:L11"/>
    <mergeCell ref="M10:M11"/>
    <mergeCell ref="K6:K7"/>
    <mergeCell ref="L6:L7"/>
    <mergeCell ref="M6:M7"/>
    <mergeCell ref="K8:K9"/>
    <mergeCell ref="K15:K16"/>
    <mergeCell ref="L15:L16"/>
    <mergeCell ref="M15:M16"/>
    <mergeCell ref="L8:L9"/>
    <mergeCell ref="M8:M9"/>
    <mergeCell ref="A10:A11"/>
    <mergeCell ref="B10:B11"/>
    <mergeCell ref="C10:C11"/>
    <mergeCell ref="D10:D11"/>
    <mergeCell ref="E10:E11"/>
    <mergeCell ref="D17:D18"/>
    <mergeCell ref="E17:E18"/>
    <mergeCell ref="A12:M12"/>
    <mergeCell ref="A15:A16"/>
    <mergeCell ref="B15:B16"/>
    <mergeCell ref="C15:C16"/>
    <mergeCell ref="D15:D16"/>
    <mergeCell ref="E15:E16"/>
    <mergeCell ref="F15:F16"/>
    <mergeCell ref="J15:J16"/>
    <mergeCell ref="J17:J18"/>
    <mergeCell ref="K17:K18"/>
    <mergeCell ref="L19:L20"/>
    <mergeCell ref="M19:M20"/>
    <mergeCell ref="L17:L18"/>
    <mergeCell ref="M17:M18"/>
    <mergeCell ref="J19:J20"/>
    <mergeCell ref="K19:K20"/>
    <mergeCell ref="A19:A20"/>
    <mergeCell ref="B19:B20"/>
    <mergeCell ref="C19:C20"/>
    <mergeCell ref="D19:D20"/>
    <mergeCell ref="E19:E20"/>
    <mergeCell ref="F17:F18"/>
    <mergeCell ref="F19:F20"/>
    <mergeCell ref="A17:A18"/>
    <mergeCell ref="B17:B18"/>
    <mergeCell ref="C17:C18"/>
  </mergeCells>
  <printOptions horizontalCentered="1"/>
  <pageMargins left="0.3937007874015748" right="0.2755905511811024" top="0.5905511811023623" bottom="0.5511811023622047" header="0.1968503937007874" footer="0.2362204724409449"/>
  <pageSetup horizontalDpi="300" verticalDpi="300" orientation="portrait" paperSize="9" scale="67" r:id="rId1"/>
  <headerFooter alignWithMargins="0">
    <oddHeader xml:space="preserve">&amp;L
&amp;A&amp;C&amp;"Times New Roman,полужирный"&amp;14Спартакиада области по легкой атлетике среди юношей и девушек 1998-99 ггр.
&amp;R
21-22 мая 2012 г.
&amp;"Times New Roman,курсив"г.Гродно ЦСК "Неман"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64"/>
  <sheetViews>
    <sheetView view="pageBreakPreview" zoomScale="90" zoomScaleNormal="90" zoomScaleSheetLayoutView="90" zoomScalePageLayoutView="0" workbookViewId="0" topLeftCell="A1">
      <selection activeCell="P83" sqref="P83"/>
    </sheetView>
  </sheetViews>
  <sheetFormatPr defaultColWidth="9.140625" defaultRowHeight="15"/>
  <cols>
    <col min="1" max="1" width="5.140625" style="74" customWidth="1"/>
    <col min="2" max="2" width="5.00390625" style="74" customWidth="1"/>
    <col min="3" max="3" width="20.57421875" style="74" customWidth="1"/>
    <col min="4" max="4" width="8.7109375" style="75" customWidth="1"/>
    <col min="5" max="5" width="11.8515625" style="74" customWidth="1"/>
    <col min="6" max="6" width="10.7109375" style="74" customWidth="1"/>
    <col min="7" max="12" width="5.00390625" style="69" customWidth="1"/>
    <col min="13" max="13" width="6.00390625" style="69" customWidth="1"/>
    <col min="14" max="14" width="5.00390625" style="74" bestFit="1" customWidth="1"/>
    <col min="15" max="15" width="3.421875" style="74" bestFit="1" customWidth="1"/>
    <col min="16" max="16" width="19.421875" style="74" customWidth="1"/>
  </cols>
  <sheetData>
    <row r="1" spans="1:16" ht="15.75" thickBot="1">
      <c r="A1" s="28"/>
      <c r="B1" s="28"/>
      <c r="C1" s="29"/>
      <c r="D1" s="30"/>
      <c r="E1" s="31"/>
      <c r="F1" s="31"/>
      <c r="G1" s="32"/>
      <c r="H1" s="32"/>
      <c r="I1" s="32"/>
      <c r="J1" s="32"/>
      <c r="K1" s="32"/>
      <c r="L1" s="32"/>
      <c r="M1" s="32"/>
      <c r="N1" s="33"/>
      <c r="O1" s="33"/>
      <c r="P1" s="34"/>
    </row>
    <row r="2" spans="1:16" ht="15">
      <c r="A2" s="405" t="s">
        <v>2</v>
      </c>
      <c r="B2" s="407" t="s">
        <v>44</v>
      </c>
      <c r="C2" s="409" t="s">
        <v>45</v>
      </c>
      <c r="D2" s="411" t="s">
        <v>46</v>
      </c>
      <c r="E2" s="413" t="s">
        <v>6</v>
      </c>
      <c r="F2" s="403" t="s">
        <v>47</v>
      </c>
      <c r="G2" s="396" t="s">
        <v>48</v>
      </c>
      <c r="H2" s="396"/>
      <c r="I2" s="396"/>
      <c r="J2" s="396"/>
      <c r="K2" s="396"/>
      <c r="L2" s="396"/>
      <c r="M2" s="397" t="s">
        <v>49</v>
      </c>
      <c r="N2" s="399" t="s">
        <v>12</v>
      </c>
      <c r="O2" s="399" t="s">
        <v>50</v>
      </c>
      <c r="P2" s="401" t="s">
        <v>51</v>
      </c>
    </row>
    <row r="3" spans="1:16" ht="39.75" customHeight="1" thickBot="1">
      <c r="A3" s="406"/>
      <c r="B3" s="408"/>
      <c r="C3" s="410"/>
      <c r="D3" s="412"/>
      <c r="E3" s="414"/>
      <c r="F3" s="404"/>
      <c r="G3" s="35">
        <v>1</v>
      </c>
      <c r="H3" s="36">
        <v>2</v>
      </c>
      <c r="I3" s="36">
        <v>3</v>
      </c>
      <c r="J3" s="36">
        <v>4</v>
      </c>
      <c r="K3" s="36">
        <v>5</v>
      </c>
      <c r="L3" s="36">
        <v>6</v>
      </c>
      <c r="M3" s="398"/>
      <c r="N3" s="400"/>
      <c r="O3" s="400"/>
      <c r="P3" s="402"/>
    </row>
    <row r="4" spans="1:16" ht="15.75" thickBot="1">
      <c r="A4" s="37" t="s">
        <v>52</v>
      </c>
      <c r="B4" s="38"/>
      <c r="C4" s="38"/>
      <c r="D4" s="39"/>
      <c r="E4" s="40"/>
      <c r="F4" s="38"/>
      <c r="G4" s="41"/>
      <c r="H4" s="41"/>
      <c r="I4" s="41"/>
      <c r="J4" s="41"/>
      <c r="K4" s="41"/>
      <c r="L4" s="41"/>
      <c r="M4" s="41"/>
      <c r="N4" s="38"/>
      <c r="O4" s="38"/>
      <c r="P4" s="42"/>
    </row>
    <row r="5" spans="1:16" ht="15">
      <c r="A5" s="339">
        <f aca="true" t="shared" si="0" ref="A5:A10">RANK(M5,$M$5:$M$18)</f>
        <v>1</v>
      </c>
      <c r="B5" s="340">
        <v>807</v>
      </c>
      <c r="C5" s="341" t="s">
        <v>53</v>
      </c>
      <c r="D5" s="342">
        <v>35903</v>
      </c>
      <c r="E5" s="343" t="s">
        <v>54</v>
      </c>
      <c r="F5" s="344" t="s">
        <v>40</v>
      </c>
      <c r="G5" s="345">
        <v>5.39</v>
      </c>
      <c r="H5" s="345">
        <v>5.41</v>
      </c>
      <c r="I5" s="345" t="s">
        <v>55</v>
      </c>
      <c r="J5" s="345">
        <v>5.6</v>
      </c>
      <c r="K5" s="345" t="s">
        <v>55</v>
      </c>
      <c r="L5" s="345">
        <v>5.51</v>
      </c>
      <c r="M5" s="345">
        <f aca="true" t="shared" si="1" ref="M5:M18">MAX(G5:L5)</f>
        <v>5.6</v>
      </c>
      <c r="N5" s="346" t="e">
        <f>#VALUE!</f>
        <v>#VALUE!</v>
      </c>
      <c r="O5" s="347">
        <v>27</v>
      </c>
      <c r="P5" s="348" t="s">
        <v>56</v>
      </c>
    </row>
    <row r="6" spans="1:16" ht="15">
      <c r="A6" s="43">
        <f t="shared" si="0"/>
        <v>2</v>
      </c>
      <c r="B6" s="44">
        <v>61</v>
      </c>
      <c r="C6" s="45" t="s">
        <v>57</v>
      </c>
      <c r="D6" s="46">
        <v>35843</v>
      </c>
      <c r="E6" s="53" t="s">
        <v>58</v>
      </c>
      <c r="F6" s="48" t="s">
        <v>40</v>
      </c>
      <c r="G6" s="49">
        <v>5.3</v>
      </c>
      <c r="H6" s="49">
        <v>5.22</v>
      </c>
      <c r="I6" s="49">
        <v>5.36</v>
      </c>
      <c r="J6" s="49">
        <v>5.3</v>
      </c>
      <c r="K6" s="49">
        <v>5.4</v>
      </c>
      <c r="L6" s="49">
        <v>5.59</v>
      </c>
      <c r="M6" s="49">
        <f t="shared" si="1"/>
        <v>5.59</v>
      </c>
      <c r="N6" s="50" t="e">
        <f>#VALUE!</f>
        <v>#VALUE!</v>
      </c>
      <c r="O6" s="51">
        <v>24</v>
      </c>
      <c r="P6" s="52" t="s">
        <v>59</v>
      </c>
    </row>
    <row r="7" spans="1:16" ht="15">
      <c r="A7" s="43">
        <f t="shared" si="0"/>
        <v>3</v>
      </c>
      <c r="B7" s="44">
        <v>553</v>
      </c>
      <c r="C7" s="45" t="s">
        <v>60</v>
      </c>
      <c r="D7" s="46">
        <v>35930</v>
      </c>
      <c r="E7" s="47" t="s">
        <v>61</v>
      </c>
      <c r="F7" s="48" t="s">
        <v>40</v>
      </c>
      <c r="G7" s="49">
        <v>5.39</v>
      </c>
      <c r="H7" s="49">
        <v>5.26</v>
      </c>
      <c r="I7" s="49">
        <v>5.21</v>
      </c>
      <c r="J7" s="49">
        <v>5.2</v>
      </c>
      <c r="K7" s="49">
        <v>5.29</v>
      </c>
      <c r="L7" s="49">
        <v>5.49</v>
      </c>
      <c r="M7" s="49">
        <f t="shared" si="1"/>
        <v>5.49</v>
      </c>
      <c r="N7" s="50" t="e">
        <f>#VALUE!</f>
        <v>#VALUE!</v>
      </c>
      <c r="O7" s="51">
        <v>21</v>
      </c>
      <c r="P7" s="52" t="s">
        <v>62</v>
      </c>
    </row>
    <row r="8" spans="1:16" ht="15">
      <c r="A8" s="339">
        <f t="shared" si="0"/>
        <v>4</v>
      </c>
      <c r="B8" s="340">
        <v>815</v>
      </c>
      <c r="C8" s="341" t="s">
        <v>63</v>
      </c>
      <c r="D8" s="342">
        <v>35851</v>
      </c>
      <c r="E8" s="343" t="s">
        <v>54</v>
      </c>
      <c r="F8" s="344" t="s">
        <v>40</v>
      </c>
      <c r="G8" s="345">
        <v>5.36</v>
      </c>
      <c r="H8" s="345" t="s">
        <v>55</v>
      </c>
      <c r="I8" s="345">
        <v>5.12</v>
      </c>
      <c r="J8" s="345" t="s">
        <v>55</v>
      </c>
      <c r="K8" s="345">
        <v>5.21</v>
      </c>
      <c r="L8" s="345">
        <v>5.28</v>
      </c>
      <c r="M8" s="345">
        <f t="shared" si="1"/>
        <v>5.36</v>
      </c>
      <c r="N8" s="346" t="e">
        <f>#VALUE!</f>
        <v>#VALUE!</v>
      </c>
      <c r="O8" s="347">
        <v>19</v>
      </c>
      <c r="P8" s="348" t="s">
        <v>64</v>
      </c>
    </row>
    <row r="9" spans="1:16" ht="15">
      <c r="A9" s="43">
        <f t="shared" si="0"/>
        <v>5</v>
      </c>
      <c r="B9" s="44">
        <v>266</v>
      </c>
      <c r="C9" s="45" t="s">
        <v>65</v>
      </c>
      <c r="D9" s="46">
        <v>35854</v>
      </c>
      <c r="E9" s="47" t="s">
        <v>66</v>
      </c>
      <c r="F9" s="48" t="s">
        <v>40</v>
      </c>
      <c r="G9" s="49">
        <v>5.16</v>
      </c>
      <c r="H9" s="49">
        <v>4.85</v>
      </c>
      <c r="I9" s="49">
        <v>5.32</v>
      </c>
      <c r="J9" s="49">
        <v>4.98</v>
      </c>
      <c r="K9" s="49">
        <v>5.29</v>
      </c>
      <c r="L9" s="49">
        <v>5.18</v>
      </c>
      <c r="M9" s="49">
        <f t="shared" si="1"/>
        <v>5.32</v>
      </c>
      <c r="N9" s="50" t="e">
        <f>#VALUE!</f>
        <v>#VALUE!</v>
      </c>
      <c r="O9" s="51">
        <v>17</v>
      </c>
      <c r="P9" s="52" t="s">
        <v>67</v>
      </c>
    </row>
    <row r="10" spans="1:16" ht="15">
      <c r="A10" s="43">
        <f t="shared" si="0"/>
        <v>6</v>
      </c>
      <c r="B10" s="44">
        <v>504</v>
      </c>
      <c r="C10" s="45" t="s">
        <v>68</v>
      </c>
      <c r="D10" s="46">
        <v>35940</v>
      </c>
      <c r="E10" s="47" t="s">
        <v>69</v>
      </c>
      <c r="F10" s="48" t="s">
        <v>40</v>
      </c>
      <c r="G10" s="49">
        <v>5.1</v>
      </c>
      <c r="H10" s="49" t="s">
        <v>70</v>
      </c>
      <c r="I10" s="49" t="s">
        <v>55</v>
      </c>
      <c r="J10" s="49">
        <v>4.99</v>
      </c>
      <c r="K10" s="49">
        <v>4.9</v>
      </c>
      <c r="L10" s="49" t="s">
        <v>55</v>
      </c>
      <c r="M10" s="49">
        <f t="shared" si="1"/>
        <v>5.1</v>
      </c>
      <c r="N10" s="50" t="e">
        <f>#VALUE!</f>
        <v>#VALUE!</v>
      </c>
      <c r="O10" s="51">
        <v>16</v>
      </c>
      <c r="P10" s="52" t="s">
        <v>71</v>
      </c>
    </row>
    <row r="11" spans="1:16" ht="15">
      <c r="A11" s="43">
        <v>7</v>
      </c>
      <c r="B11" s="44">
        <v>431</v>
      </c>
      <c r="C11" s="45" t="s">
        <v>73</v>
      </c>
      <c r="D11" s="46">
        <v>36284</v>
      </c>
      <c r="E11" s="47" t="s">
        <v>74</v>
      </c>
      <c r="F11" s="48" t="s">
        <v>40</v>
      </c>
      <c r="G11" s="49">
        <v>5.1</v>
      </c>
      <c r="H11" s="49">
        <v>4.88</v>
      </c>
      <c r="I11" s="49">
        <v>4.91</v>
      </c>
      <c r="J11" s="49">
        <v>4.84</v>
      </c>
      <c r="K11" s="49">
        <v>4.85</v>
      </c>
      <c r="L11" s="49">
        <v>4.91</v>
      </c>
      <c r="M11" s="49">
        <f t="shared" si="1"/>
        <v>5.1</v>
      </c>
      <c r="N11" s="50" t="e">
        <f>#VALUE!</f>
        <v>#VALUE!</v>
      </c>
      <c r="O11" s="51">
        <v>15</v>
      </c>
      <c r="P11" s="52" t="s">
        <v>75</v>
      </c>
    </row>
    <row r="12" spans="1:16" ht="15">
      <c r="A12" s="43">
        <f aca="true" t="shared" si="2" ref="A12:A18">RANK(M12,$M$5:$M$18)</f>
        <v>8</v>
      </c>
      <c r="B12" s="44">
        <v>70</v>
      </c>
      <c r="C12" s="45" t="s">
        <v>76</v>
      </c>
      <c r="D12" s="46">
        <v>35820</v>
      </c>
      <c r="E12" s="47" t="s">
        <v>24</v>
      </c>
      <c r="F12" s="48" t="s">
        <v>40</v>
      </c>
      <c r="G12" s="49">
        <v>4.91</v>
      </c>
      <c r="H12" s="49">
        <v>5.02</v>
      </c>
      <c r="I12" s="49">
        <v>4.9</v>
      </c>
      <c r="J12" s="49">
        <v>4.86</v>
      </c>
      <c r="K12" s="49">
        <v>4.72</v>
      </c>
      <c r="L12" s="49">
        <v>4.48</v>
      </c>
      <c r="M12" s="49">
        <f t="shared" si="1"/>
        <v>5.02</v>
      </c>
      <c r="N12" s="50" t="e">
        <f>#VALUE!</f>
        <v>#VALUE!</v>
      </c>
      <c r="O12" s="51">
        <v>14</v>
      </c>
      <c r="P12" s="52" t="s">
        <v>77</v>
      </c>
    </row>
    <row r="13" spans="1:16" ht="15">
      <c r="A13" s="43">
        <f t="shared" si="2"/>
        <v>9</v>
      </c>
      <c r="B13" s="44">
        <v>10</v>
      </c>
      <c r="C13" s="45" t="s">
        <v>79</v>
      </c>
      <c r="D13" s="46">
        <v>35891</v>
      </c>
      <c r="E13" s="47" t="s">
        <v>80</v>
      </c>
      <c r="F13" s="48" t="s">
        <v>40</v>
      </c>
      <c r="G13" s="49" t="s">
        <v>55</v>
      </c>
      <c r="H13" s="49">
        <v>4.78</v>
      </c>
      <c r="I13" s="49">
        <v>4.9</v>
      </c>
      <c r="J13" s="49"/>
      <c r="K13" s="49"/>
      <c r="L13" s="49"/>
      <c r="M13" s="49">
        <f t="shared" si="1"/>
        <v>4.9</v>
      </c>
      <c r="N13" s="50" t="e">
        <f>#VALUE!</f>
        <v>#VALUE!</v>
      </c>
      <c r="O13" s="51">
        <v>13</v>
      </c>
      <c r="P13" s="52" t="s">
        <v>81</v>
      </c>
    </row>
    <row r="14" spans="1:16" ht="15">
      <c r="A14" s="43">
        <f t="shared" si="2"/>
        <v>10</v>
      </c>
      <c r="B14" s="44">
        <v>27</v>
      </c>
      <c r="C14" s="45" t="s">
        <v>82</v>
      </c>
      <c r="D14" s="46">
        <v>35881</v>
      </c>
      <c r="E14" s="47" t="s">
        <v>83</v>
      </c>
      <c r="F14" s="48" t="s">
        <v>40</v>
      </c>
      <c r="G14" s="49" t="s">
        <v>55</v>
      </c>
      <c r="H14" s="49" t="s">
        <v>55</v>
      </c>
      <c r="I14" s="49">
        <v>4.87</v>
      </c>
      <c r="J14" s="49"/>
      <c r="K14" s="49"/>
      <c r="L14" s="49"/>
      <c r="M14" s="49">
        <f t="shared" si="1"/>
        <v>4.87</v>
      </c>
      <c r="N14" s="50" t="e">
        <f>#VALUE!</f>
        <v>#VALUE!</v>
      </c>
      <c r="O14" s="51" t="s">
        <v>84</v>
      </c>
      <c r="P14" s="52" t="s">
        <v>85</v>
      </c>
    </row>
    <row r="15" spans="1:16" ht="15">
      <c r="A15" s="43">
        <f t="shared" si="2"/>
        <v>11</v>
      </c>
      <c r="B15" s="44">
        <v>74</v>
      </c>
      <c r="C15" s="45" t="s">
        <v>86</v>
      </c>
      <c r="D15" s="46"/>
      <c r="E15" s="47" t="s">
        <v>24</v>
      </c>
      <c r="F15" s="48"/>
      <c r="G15" s="49">
        <v>4.71</v>
      </c>
      <c r="H15" s="49">
        <v>4.82</v>
      </c>
      <c r="I15" s="49" t="s">
        <v>55</v>
      </c>
      <c r="J15" s="49"/>
      <c r="K15" s="49"/>
      <c r="L15" s="49"/>
      <c r="M15" s="49">
        <f t="shared" si="1"/>
        <v>4.82</v>
      </c>
      <c r="N15" s="50" t="e">
        <f>#VALUE!</f>
        <v>#VALUE!</v>
      </c>
      <c r="O15" s="51" t="s">
        <v>84</v>
      </c>
      <c r="P15" s="52"/>
    </row>
    <row r="16" spans="1:16" ht="15">
      <c r="A16" s="43">
        <f t="shared" si="2"/>
        <v>12</v>
      </c>
      <c r="B16" s="44">
        <v>438</v>
      </c>
      <c r="C16" s="45" t="s">
        <v>87</v>
      </c>
      <c r="D16" s="46" t="s">
        <v>27</v>
      </c>
      <c r="E16" s="47" t="s">
        <v>21</v>
      </c>
      <c r="F16" s="48" t="s">
        <v>40</v>
      </c>
      <c r="G16" s="49" t="s">
        <v>55</v>
      </c>
      <c r="H16" s="49">
        <v>4.5</v>
      </c>
      <c r="I16" s="49">
        <v>4.64</v>
      </c>
      <c r="J16" s="49"/>
      <c r="K16" s="49"/>
      <c r="L16" s="49"/>
      <c r="M16" s="49">
        <f t="shared" si="1"/>
        <v>4.64</v>
      </c>
      <c r="N16" s="50" t="e">
        <f>#VALUE!</f>
        <v>#VALUE!</v>
      </c>
      <c r="O16" s="51">
        <v>12</v>
      </c>
      <c r="P16" s="52" t="s">
        <v>88</v>
      </c>
    </row>
    <row r="17" spans="1:16" ht="15">
      <c r="A17" s="43">
        <f t="shared" si="2"/>
        <v>13</v>
      </c>
      <c r="B17" s="44">
        <v>240</v>
      </c>
      <c r="C17" s="45" t="s">
        <v>89</v>
      </c>
      <c r="D17" s="46">
        <v>35992</v>
      </c>
      <c r="E17" s="47" t="s">
        <v>90</v>
      </c>
      <c r="F17" s="48"/>
      <c r="G17" s="49">
        <v>4.47</v>
      </c>
      <c r="H17" s="49">
        <v>4.32</v>
      </c>
      <c r="I17" s="49">
        <v>4.42</v>
      </c>
      <c r="J17" s="49"/>
      <c r="K17" s="49"/>
      <c r="L17" s="49"/>
      <c r="M17" s="49">
        <f t="shared" si="1"/>
        <v>4.47</v>
      </c>
      <c r="N17" s="50" t="e">
        <f>#VALUE!</f>
        <v>#VALUE!</v>
      </c>
      <c r="O17" s="51">
        <v>11</v>
      </c>
      <c r="P17" s="52" t="s">
        <v>91</v>
      </c>
    </row>
    <row r="18" spans="1:16" ht="15.75" thickBot="1">
      <c r="A18" s="43">
        <f t="shared" si="2"/>
        <v>14</v>
      </c>
      <c r="B18" s="44">
        <v>214</v>
      </c>
      <c r="C18" s="45" t="s">
        <v>92</v>
      </c>
      <c r="D18" s="46">
        <v>36239</v>
      </c>
      <c r="E18" s="47" t="s">
        <v>83</v>
      </c>
      <c r="F18" s="48" t="s">
        <v>93</v>
      </c>
      <c r="G18" s="49">
        <v>4</v>
      </c>
      <c r="H18" s="49">
        <v>3.85</v>
      </c>
      <c r="I18" s="49">
        <v>4.12</v>
      </c>
      <c r="J18" s="49"/>
      <c r="K18" s="49"/>
      <c r="L18" s="49"/>
      <c r="M18" s="49">
        <f t="shared" si="1"/>
        <v>4.12</v>
      </c>
      <c r="N18" s="50" t="e">
        <f>#VALUE!</f>
        <v>#VALUE!</v>
      </c>
      <c r="O18" s="51" t="s">
        <v>84</v>
      </c>
      <c r="P18" s="52" t="s">
        <v>94</v>
      </c>
    </row>
    <row r="19" spans="1:16" ht="15.75" thickBot="1">
      <c r="A19" s="37" t="s">
        <v>95</v>
      </c>
      <c r="B19" s="38"/>
      <c r="C19" s="38"/>
      <c r="D19" s="39"/>
      <c r="E19" s="40"/>
      <c r="F19" s="38"/>
      <c r="G19" s="41"/>
      <c r="H19" s="41"/>
      <c r="I19" s="41"/>
      <c r="J19" s="41"/>
      <c r="K19" s="41"/>
      <c r="L19" s="41"/>
      <c r="M19" s="41"/>
      <c r="N19" s="38"/>
      <c r="O19" s="38"/>
      <c r="P19" s="42"/>
    </row>
    <row r="20" spans="1:16" ht="15">
      <c r="A20" s="54">
        <f aca="true" t="shared" si="3" ref="A20:A27">RANK(M20,$M$20:$M$28)</f>
        <v>1</v>
      </c>
      <c r="B20" s="55">
        <v>2</v>
      </c>
      <c r="C20" s="45" t="s">
        <v>57</v>
      </c>
      <c r="D20" s="46">
        <v>35843</v>
      </c>
      <c r="E20" s="53" t="s">
        <v>58</v>
      </c>
      <c r="F20" s="48" t="s">
        <v>40</v>
      </c>
      <c r="G20" s="49">
        <v>12.1</v>
      </c>
      <c r="H20" s="49" t="s">
        <v>55</v>
      </c>
      <c r="I20" s="49">
        <v>12.6</v>
      </c>
      <c r="J20" s="49">
        <v>12.2</v>
      </c>
      <c r="K20" s="49">
        <v>12.37</v>
      </c>
      <c r="L20" s="49">
        <v>12.4</v>
      </c>
      <c r="M20" s="49">
        <f aca="true" t="shared" si="4" ref="M20:M27">MAX(G20:L20)</f>
        <v>12.6</v>
      </c>
      <c r="N20" s="50" t="e">
        <f>#VALUE!</f>
        <v>#VALUE!</v>
      </c>
      <c r="O20" s="51">
        <v>27</v>
      </c>
      <c r="P20" s="52" t="s">
        <v>96</v>
      </c>
    </row>
    <row r="21" spans="1:16" ht="15">
      <c r="A21" s="54">
        <f t="shared" si="3"/>
        <v>2</v>
      </c>
      <c r="B21" s="55">
        <v>3</v>
      </c>
      <c r="C21" s="45" t="s">
        <v>97</v>
      </c>
      <c r="D21" s="46">
        <v>35843</v>
      </c>
      <c r="E21" s="47" t="s">
        <v>98</v>
      </c>
      <c r="F21" s="48"/>
      <c r="G21" s="49" t="s">
        <v>55</v>
      </c>
      <c r="H21" s="49" t="s">
        <v>55</v>
      </c>
      <c r="I21" s="49" t="s">
        <v>55</v>
      </c>
      <c r="J21" s="49">
        <v>11.81</v>
      </c>
      <c r="K21" s="49">
        <v>12.2</v>
      </c>
      <c r="L21" s="49" t="s">
        <v>55</v>
      </c>
      <c r="M21" s="49">
        <f t="shared" si="4"/>
        <v>12.2</v>
      </c>
      <c r="N21" s="50" t="e">
        <f>#VALUE!</f>
        <v>#VALUE!</v>
      </c>
      <c r="O21" s="51">
        <v>24</v>
      </c>
      <c r="P21" s="52" t="s">
        <v>99</v>
      </c>
    </row>
    <row r="22" spans="1:16" ht="15">
      <c r="A22" s="54">
        <f t="shared" si="3"/>
        <v>3</v>
      </c>
      <c r="B22" s="55">
        <v>553</v>
      </c>
      <c r="C22" s="45" t="s">
        <v>60</v>
      </c>
      <c r="D22" s="46">
        <v>35930</v>
      </c>
      <c r="E22" s="47" t="s">
        <v>61</v>
      </c>
      <c r="F22" s="48" t="s">
        <v>40</v>
      </c>
      <c r="G22" s="49" t="s">
        <v>55</v>
      </c>
      <c r="H22" s="49">
        <v>11.54</v>
      </c>
      <c r="I22" s="49">
        <v>11.75</v>
      </c>
      <c r="J22" s="49">
        <v>11.44</v>
      </c>
      <c r="K22" s="49" t="s">
        <v>55</v>
      </c>
      <c r="L22" s="49">
        <v>11.38</v>
      </c>
      <c r="M22" s="49">
        <f t="shared" si="4"/>
        <v>11.75</v>
      </c>
      <c r="N22" s="50" t="e">
        <f>#VALUE!</f>
        <v>#VALUE!</v>
      </c>
      <c r="O22" s="51">
        <v>21</v>
      </c>
      <c r="P22" s="52" t="s">
        <v>62</v>
      </c>
    </row>
    <row r="23" spans="1:16" ht="15">
      <c r="A23" s="349">
        <f t="shared" si="3"/>
        <v>4</v>
      </c>
      <c r="B23" s="350">
        <v>807</v>
      </c>
      <c r="C23" s="341" t="s">
        <v>53</v>
      </c>
      <c r="D23" s="342">
        <v>35903</v>
      </c>
      <c r="E23" s="343" t="s">
        <v>54</v>
      </c>
      <c r="F23" s="344" t="s">
        <v>40</v>
      </c>
      <c r="G23" s="345">
        <v>11.3</v>
      </c>
      <c r="H23" s="345">
        <v>10.8</v>
      </c>
      <c r="I23" s="345">
        <v>11.02</v>
      </c>
      <c r="J23" s="345">
        <v>11.5</v>
      </c>
      <c r="K23" s="345">
        <v>11.44</v>
      </c>
      <c r="L23" s="345" t="s">
        <v>55</v>
      </c>
      <c r="M23" s="345">
        <f t="shared" si="4"/>
        <v>11.5</v>
      </c>
      <c r="N23" s="346" t="e">
        <f>#VALUE!</f>
        <v>#VALUE!</v>
      </c>
      <c r="O23" s="347">
        <v>19</v>
      </c>
      <c r="P23" s="348" t="s">
        <v>56</v>
      </c>
    </row>
    <row r="24" spans="1:16" ht="15">
      <c r="A24" s="54">
        <f t="shared" si="3"/>
        <v>5</v>
      </c>
      <c r="B24" s="55">
        <v>11</v>
      </c>
      <c r="C24" s="45" t="s">
        <v>100</v>
      </c>
      <c r="D24" s="46">
        <v>35898</v>
      </c>
      <c r="E24" s="47" t="s">
        <v>101</v>
      </c>
      <c r="F24" s="48" t="s">
        <v>40</v>
      </c>
      <c r="G24" s="49">
        <v>11.34</v>
      </c>
      <c r="H24" s="49" t="s">
        <v>55</v>
      </c>
      <c r="I24" s="49">
        <v>10.86</v>
      </c>
      <c r="J24" s="49">
        <v>10.6</v>
      </c>
      <c r="K24" s="49">
        <v>10.6</v>
      </c>
      <c r="L24" s="49" t="s">
        <v>102</v>
      </c>
      <c r="M24" s="49">
        <f t="shared" si="4"/>
        <v>11.34</v>
      </c>
      <c r="N24" s="50" t="e">
        <f>#VALUE!</f>
        <v>#VALUE!</v>
      </c>
      <c r="O24" s="51">
        <v>17</v>
      </c>
      <c r="P24" s="52" t="s">
        <v>85</v>
      </c>
    </row>
    <row r="25" spans="1:16" ht="15">
      <c r="A25" s="54">
        <f t="shared" si="3"/>
        <v>6</v>
      </c>
      <c r="B25" s="55">
        <v>74</v>
      </c>
      <c r="C25" s="45" t="s">
        <v>86</v>
      </c>
      <c r="D25" s="46"/>
      <c r="E25" s="47" t="s">
        <v>24</v>
      </c>
      <c r="F25" s="48"/>
      <c r="G25" s="49">
        <v>10.92</v>
      </c>
      <c r="H25" s="49">
        <v>10.53</v>
      </c>
      <c r="I25" s="49">
        <v>10.6</v>
      </c>
      <c r="J25" s="49">
        <v>10.86</v>
      </c>
      <c r="K25" s="49">
        <v>10.38</v>
      </c>
      <c r="L25" s="49">
        <v>10.7</v>
      </c>
      <c r="M25" s="49">
        <f t="shared" si="4"/>
        <v>10.92</v>
      </c>
      <c r="N25" s="50" t="e">
        <f>#VALUE!</f>
        <v>#VALUE!</v>
      </c>
      <c r="O25" s="51" t="s">
        <v>84</v>
      </c>
      <c r="P25" s="52"/>
    </row>
    <row r="26" spans="1:16" ht="15">
      <c r="A26" s="54">
        <f t="shared" si="3"/>
        <v>7</v>
      </c>
      <c r="B26" s="55">
        <v>431</v>
      </c>
      <c r="C26" s="45" t="s">
        <v>73</v>
      </c>
      <c r="D26" s="46">
        <v>36284</v>
      </c>
      <c r="E26" s="47" t="s">
        <v>74</v>
      </c>
      <c r="F26" s="48" t="s">
        <v>40</v>
      </c>
      <c r="G26" s="49">
        <v>10.64</v>
      </c>
      <c r="H26" s="49">
        <v>10.76</v>
      </c>
      <c r="I26" s="49">
        <v>10.52</v>
      </c>
      <c r="J26" s="49" t="s">
        <v>55</v>
      </c>
      <c r="K26" s="49">
        <v>10.67</v>
      </c>
      <c r="L26" s="49">
        <v>10.38</v>
      </c>
      <c r="M26" s="49">
        <f t="shared" si="4"/>
        <v>10.76</v>
      </c>
      <c r="N26" s="50" t="e">
        <f>#VALUE!</f>
        <v>#VALUE!</v>
      </c>
      <c r="O26" s="51">
        <v>16</v>
      </c>
      <c r="P26" s="52" t="s">
        <v>75</v>
      </c>
    </row>
    <row r="27" spans="1:16" ht="15">
      <c r="A27" s="54">
        <f t="shared" si="3"/>
        <v>8</v>
      </c>
      <c r="B27" s="55">
        <v>911</v>
      </c>
      <c r="C27" s="45" t="s">
        <v>103</v>
      </c>
      <c r="D27" s="46">
        <v>36309</v>
      </c>
      <c r="E27" s="47" t="s">
        <v>104</v>
      </c>
      <c r="F27" s="48" t="s">
        <v>40</v>
      </c>
      <c r="G27" s="49">
        <v>10</v>
      </c>
      <c r="H27" s="49">
        <v>10.03</v>
      </c>
      <c r="I27" s="49" t="s">
        <v>55</v>
      </c>
      <c r="J27" s="49" t="s">
        <v>55</v>
      </c>
      <c r="K27" s="49">
        <v>10.2</v>
      </c>
      <c r="L27" s="49">
        <v>10.1</v>
      </c>
      <c r="M27" s="49">
        <f t="shared" si="4"/>
        <v>10.2</v>
      </c>
      <c r="N27" s="50" t="e">
        <f>#VALUE!</f>
        <v>#VALUE!</v>
      </c>
      <c r="O27" s="51">
        <v>15</v>
      </c>
      <c r="P27" s="52" t="s">
        <v>105</v>
      </c>
    </row>
    <row r="28" spans="1:16" ht="15.75" thickBot="1">
      <c r="A28" s="54"/>
      <c r="B28" s="55">
        <v>27</v>
      </c>
      <c r="C28" s="45" t="s">
        <v>82</v>
      </c>
      <c r="D28" s="46">
        <v>35881</v>
      </c>
      <c r="E28" s="47" t="s">
        <v>83</v>
      </c>
      <c r="F28" s="48" t="s">
        <v>40</v>
      </c>
      <c r="G28" s="49"/>
      <c r="H28" s="49"/>
      <c r="I28" s="49"/>
      <c r="J28" s="49"/>
      <c r="K28" s="49"/>
      <c r="L28" s="49"/>
      <c r="M28" s="49" t="s">
        <v>72</v>
      </c>
      <c r="N28" s="50"/>
      <c r="O28" s="51" t="s">
        <v>84</v>
      </c>
      <c r="P28" s="52" t="s">
        <v>85</v>
      </c>
    </row>
    <row r="29" spans="1:16" ht="15.75" thickBot="1">
      <c r="A29" s="37" t="s">
        <v>106</v>
      </c>
      <c r="B29" s="38"/>
      <c r="C29" s="38"/>
      <c r="D29" s="39"/>
      <c r="E29" s="40"/>
      <c r="F29" s="38"/>
      <c r="G29" s="41"/>
      <c r="H29" s="41"/>
      <c r="I29" s="41"/>
      <c r="J29" s="41"/>
      <c r="K29" s="41"/>
      <c r="L29" s="41"/>
      <c r="M29" s="41"/>
      <c r="N29" s="38"/>
      <c r="O29" s="38"/>
      <c r="P29" s="42"/>
    </row>
    <row r="30" spans="1:16" ht="15">
      <c r="A30" s="339">
        <f aca="true" t="shared" si="5" ref="A30:A40">RANK(M30,$M$30:$M$40)</f>
        <v>1</v>
      </c>
      <c r="B30" s="340">
        <v>814</v>
      </c>
      <c r="C30" s="341" t="s">
        <v>107</v>
      </c>
      <c r="D30" s="342">
        <v>35830</v>
      </c>
      <c r="E30" s="343" t="s">
        <v>54</v>
      </c>
      <c r="F30" s="344" t="s">
        <v>40</v>
      </c>
      <c r="G30" s="345">
        <v>13.21</v>
      </c>
      <c r="H30" s="345">
        <v>12.89</v>
      </c>
      <c r="I30" s="345">
        <v>13.64</v>
      </c>
      <c r="J30" s="345">
        <v>13.21</v>
      </c>
      <c r="K30" s="345">
        <v>13.88</v>
      </c>
      <c r="L30" s="345">
        <v>14.63</v>
      </c>
      <c r="M30" s="345">
        <f aca="true" t="shared" si="6" ref="M30:M40">MAX(G30:L30)</f>
        <v>14.63</v>
      </c>
      <c r="N30" s="351">
        <v>3</v>
      </c>
      <c r="O30" s="347">
        <v>27</v>
      </c>
      <c r="P30" s="352" t="s">
        <v>108</v>
      </c>
    </row>
    <row r="31" spans="1:16" ht="15">
      <c r="A31" s="43">
        <f t="shared" si="5"/>
        <v>2</v>
      </c>
      <c r="B31" s="44">
        <v>907</v>
      </c>
      <c r="C31" s="45" t="s">
        <v>109</v>
      </c>
      <c r="D31" s="46" t="s">
        <v>110</v>
      </c>
      <c r="E31" s="47" t="s">
        <v>104</v>
      </c>
      <c r="F31" s="48" t="s">
        <v>40</v>
      </c>
      <c r="G31" s="49">
        <v>10.08</v>
      </c>
      <c r="H31" s="49">
        <v>10.89</v>
      </c>
      <c r="I31" s="49">
        <v>10.15</v>
      </c>
      <c r="J31" s="49">
        <v>10.35</v>
      </c>
      <c r="K31" s="49">
        <v>11.45</v>
      </c>
      <c r="L31" s="49">
        <v>11.18</v>
      </c>
      <c r="M31" s="49">
        <f t="shared" si="6"/>
        <v>11.45</v>
      </c>
      <c r="N31" s="56" t="s">
        <v>111</v>
      </c>
      <c r="O31" s="51">
        <v>24</v>
      </c>
      <c r="P31" s="57" t="s">
        <v>112</v>
      </c>
    </row>
    <row r="32" spans="1:16" ht="15">
      <c r="A32" s="43">
        <f t="shared" si="5"/>
        <v>3</v>
      </c>
      <c r="B32" s="44">
        <v>601</v>
      </c>
      <c r="C32" s="45" t="s">
        <v>113</v>
      </c>
      <c r="D32" s="46">
        <v>35843</v>
      </c>
      <c r="E32" s="47" t="s">
        <v>114</v>
      </c>
      <c r="F32" s="48" t="s">
        <v>40</v>
      </c>
      <c r="G32" s="49">
        <v>10.62</v>
      </c>
      <c r="H32" s="49" t="s">
        <v>55</v>
      </c>
      <c r="I32" s="49">
        <v>10.63</v>
      </c>
      <c r="J32" s="49" t="s">
        <v>55</v>
      </c>
      <c r="K32" s="49">
        <v>11.06</v>
      </c>
      <c r="L32" s="49">
        <v>11.3</v>
      </c>
      <c r="M32" s="49">
        <f t="shared" si="6"/>
        <v>11.3</v>
      </c>
      <c r="N32" s="56" t="s">
        <v>111</v>
      </c>
      <c r="O32" s="51">
        <v>21</v>
      </c>
      <c r="P32" s="57" t="s">
        <v>115</v>
      </c>
    </row>
    <row r="33" spans="1:16" ht="15">
      <c r="A33" s="43">
        <f t="shared" si="5"/>
        <v>4</v>
      </c>
      <c r="B33" s="44">
        <v>55</v>
      </c>
      <c r="C33" s="45" t="s">
        <v>116</v>
      </c>
      <c r="D33" s="46">
        <v>35878</v>
      </c>
      <c r="E33" s="47" t="s">
        <v>24</v>
      </c>
      <c r="F33" s="48" t="s">
        <v>40</v>
      </c>
      <c r="G33" s="49">
        <v>10.78</v>
      </c>
      <c r="H33" s="49">
        <v>10.19</v>
      </c>
      <c r="I33" s="49">
        <v>10.77</v>
      </c>
      <c r="J33" s="49">
        <v>9.93</v>
      </c>
      <c r="K33" s="49">
        <v>10.04</v>
      </c>
      <c r="L33" s="49">
        <v>11.28</v>
      </c>
      <c r="M33" s="49">
        <f t="shared" si="6"/>
        <v>11.28</v>
      </c>
      <c r="N33" s="56" t="s">
        <v>111</v>
      </c>
      <c r="O33" s="51">
        <v>19</v>
      </c>
      <c r="P33" s="57" t="s">
        <v>117</v>
      </c>
    </row>
    <row r="34" spans="1:16" ht="15">
      <c r="A34" s="43">
        <f t="shared" si="5"/>
        <v>5</v>
      </c>
      <c r="B34" s="44">
        <v>657</v>
      </c>
      <c r="C34" s="45" t="s">
        <v>118</v>
      </c>
      <c r="D34" s="46">
        <v>36175</v>
      </c>
      <c r="E34" s="47" t="s">
        <v>119</v>
      </c>
      <c r="F34" s="48" t="s">
        <v>40</v>
      </c>
      <c r="G34" s="49">
        <v>9.31</v>
      </c>
      <c r="H34" s="49">
        <v>10.3</v>
      </c>
      <c r="I34" s="49">
        <v>9.51</v>
      </c>
      <c r="J34" s="49">
        <v>10.9</v>
      </c>
      <c r="K34" s="49">
        <v>10.83</v>
      </c>
      <c r="L34" s="49" t="s">
        <v>55</v>
      </c>
      <c r="M34" s="49">
        <f t="shared" si="6"/>
        <v>10.9</v>
      </c>
      <c r="N34" s="56" t="s">
        <v>111</v>
      </c>
      <c r="O34" s="51">
        <v>17</v>
      </c>
      <c r="P34" s="57" t="s">
        <v>120</v>
      </c>
    </row>
    <row r="35" spans="1:16" ht="15">
      <c r="A35" s="43">
        <f t="shared" si="5"/>
        <v>6</v>
      </c>
      <c r="B35" s="44">
        <v>612</v>
      </c>
      <c r="C35" s="45" t="s">
        <v>121</v>
      </c>
      <c r="D35" s="46" t="s">
        <v>27</v>
      </c>
      <c r="E35" s="47" t="s">
        <v>114</v>
      </c>
      <c r="F35" s="48" t="s">
        <v>40</v>
      </c>
      <c r="G35" s="49">
        <v>10.04</v>
      </c>
      <c r="H35" s="49">
        <v>10.24</v>
      </c>
      <c r="I35" s="49">
        <v>10.42</v>
      </c>
      <c r="J35" s="49">
        <v>10.74</v>
      </c>
      <c r="K35" s="49">
        <v>10.55</v>
      </c>
      <c r="L35" s="49">
        <v>10.45</v>
      </c>
      <c r="M35" s="49">
        <f t="shared" si="6"/>
        <v>10.74</v>
      </c>
      <c r="N35" s="56" t="s">
        <v>111</v>
      </c>
      <c r="O35" s="51">
        <v>16</v>
      </c>
      <c r="P35" s="57" t="s">
        <v>122</v>
      </c>
    </row>
    <row r="36" spans="1:16" ht="15">
      <c r="A36" s="43">
        <f t="shared" si="5"/>
        <v>7</v>
      </c>
      <c r="B36" s="44">
        <v>602</v>
      </c>
      <c r="C36" s="45" t="s">
        <v>123</v>
      </c>
      <c r="D36" s="46">
        <v>36119</v>
      </c>
      <c r="E36" s="47" t="s">
        <v>114</v>
      </c>
      <c r="F36" s="48" t="s">
        <v>40</v>
      </c>
      <c r="G36" s="49">
        <v>9.52</v>
      </c>
      <c r="H36" s="49">
        <v>10.6</v>
      </c>
      <c r="I36" s="49">
        <v>9.81</v>
      </c>
      <c r="J36" s="49">
        <v>10.4</v>
      </c>
      <c r="K36" s="49">
        <v>10.38</v>
      </c>
      <c r="L36" s="49">
        <v>10.38</v>
      </c>
      <c r="M36" s="49">
        <f t="shared" si="6"/>
        <v>10.6</v>
      </c>
      <c r="N36" s="56" t="s">
        <v>111</v>
      </c>
      <c r="O36" s="51">
        <v>15</v>
      </c>
      <c r="P36" s="57" t="s">
        <v>115</v>
      </c>
    </row>
    <row r="37" spans="1:16" ht="15">
      <c r="A37" s="43">
        <f t="shared" si="5"/>
        <v>8</v>
      </c>
      <c r="B37" s="44">
        <v>504</v>
      </c>
      <c r="C37" s="45" t="s">
        <v>68</v>
      </c>
      <c r="D37" s="46">
        <v>35940</v>
      </c>
      <c r="E37" s="47" t="s">
        <v>69</v>
      </c>
      <c r="F37" s="48" t="s">
        <v>40</v>
      </c>
      <c r="G37" s="49">
        <v>10.23</v>
      </c>
      <c r="H37" s="49">
        <v>9.96</v>
      </c>
      <c r="I37" s="49">
        <v>9.54</v>
      </c>
      <c r="J37" s="49">
        <v>10.24</v>
      </c>
      <c r="K37" s="49">
        <v>10.05</v>
      </c>
      <c r="L37" s="49">
        <v>8.87</v>
      </c>
      <c r="M37" s="49">
        <f t="shared" si="6"/>
        <v>10.24</v>
      </c>
      <c r="N37" s="56" t="s">
        <v>124</v>
      </c>
      <c r="O37" s="51">
        <v>14</v>
      </c>
      <c r="P37" s="57" t="s">
        <v>71</v>
      </c>
    </row>
    <row r="38" spans="1:16" ht="15">
      <c r="A38" s="43">
        <f t="shared" si="5"/>
        <v>9</v>
      </c>
      <c r="B38" s="44">
        <v>268</v>
      </c>
      <c r="C38" s="45" t="s">
        <v>125</v>
      </c>
      <c r="D38" s="46">
        <v>36253</v>
      </c>
      <c r="E38" s="47" t="s">
        <v>66</v>
      </c>
      <c r="F38" s="48" t="s">
        <v>40</v>
      </c>
      <c r="G38" s="49" t="s">
        <v>55</v>
      </c>
      <c r="H38" s="49">
        <v>9.29</v>
      </c>
      <c r="I38" s="49">
        <v>9.12</v>
      </c>
      <c r="J38" s="49"/>
      <c r="K38" s="49"/>
      <c r="L38" s="49"/>
      <c r="M38" s="49">
        <f t="shared" si="6"/>
        <v>9.29</v>
      </c>
      <c r="N38" s="56" t="s">
        <v>124</v>
      </c>
      <c r="O38" s="51">
        <v>13</v>
      </c>
      <c r="P38" s="57" t="s">
        <v>126</v>
      </c>
    </row>
    <row r="39" spans="1:16" ht="15">
      <c r="A39" s="43">
        <f t="shared" si="5"/>
        <v>10</v>
      </c>
      <c r="B39" s="44">
        <v>651</v>
      </c>
      <c r="C39" s="45" t="s">
        <v>127</v>
      </c>
      <c r="D39" s="46">
        <v>36054</v>
      </c>
      <c r="E39" s="47" t="s">
        <v>119</v>
      </c>
      <c r="F39" s="48" t="s">
        <v>40</v>
      </c>
      <c r="G39" s="49">
        <v>8.65</v>
      </c>
      <c r="H39" s="49">
        <v>8.09</v>
      </c>
      <c r="I39" s="49">
        <v>8.49</v>
      </c>
      <c r="J39" s="49"/>
      <c r="K39" s="49"/>
      <c r="L39" s="49"/>
      <c r="M39" s="49">
        <f t="shared" si="6"/>
        <v>8.65</v>
      </c>
      <c r="N39" s="56" t="str">
        <f>IF(M39&gt;=18,"КМС",IF(M39&gt;=17,"1р",IF(M39&gt;=14,"2р",IF(M39&gt;=12,"3р",IF(M39&gt;11,"1юн.",IF(M39&gt;=9.5,"2юн.",IF(M39&lt;9.5,"б/р")))))))</f>
        <v>б/р</v>
      </c>
      <c r="O39" s="51">
        <v>12</v>
      </c>
      <c r="P39" s="57" t="s">
        <v>128</v>
      </c>
    </row>
    <row r="40" spans="1:16" ht="15.75" thickBot="1">
      <c r="A40" s="43">
        <f t="shared" si="5"/>
        <v>11</v>
      </c>
      <c r="B40" s="44">
        <v>184</v>
      </c>
      <c r="C40" s="45" t="s">
        <v>129</v>
      </c>
      <c r="D40" s="46">
        <v>36194</v>
      </c>
      <c r="E40" s="47" t="s">
        <v>30</v>
      </c>
      <c r="F40" s="48" t="s">
        <v>40</v>
      </c>
      <c r="G40" s="49">
        <v>6.1</v>
      </c>
      <c r="H40" s="49">
        <v>6.85</v>
      </c>
      <c r="I40" s="49">
        <v>6.59</v>
      </c>
      <c r="J40" s="49"/>
      <c r="K40" s="49"/>
      <c r="L40" s="49"/>
      <c r="M40" s="49">
        <f t="shared" si="6"/>
        <v>6.85</v>
      </c>
      <c r="N40" s="56" t="str">
        <f>IF(M40&gt;=18,"КМС",IF(M40&gt;=17,"1р",IF(M40&gt;=14,"2р",IF(M40&gt;=12,"3р",IF(M40&gt;11,"1юн.",IF(M40&gt;=9.5,"2юн.",IF(M40&lt;9.5,"б/р")))))))</f>
        <v>б/р</v>
      </c>
      <c r="O40" s="51">
        <v>11</v>
      </c>
      <c r="P40" s="57" t="s">
        <v>130</v>
      </c>
    </row>
    <row r="41" spans="1:16" ht="15.75" thickBot="1">
      <c r="A41" s="37" t="s">
        <v>131</v>
      </c>
      <c r="B41" s="38"/>
      <c r="C41" s="38"/>
      <c r="D41" s="39"/>
      <c r="E41" s="40"/>
      <c r="F41" s="38"/>
      <c r="G41" s="41"/>
      <c r="H41" s="41"/>
      <c r="I41" s="41"/>
      <c r="J41" s="41"/>
      <c r="K41" s="41"/>
      <c r="L41" s="41"/>
      <c r="M41" s="41"/>
      <c r="N41" s="38"/>
      <c r="O41" s="38"/>
      <c r="P41" s="42"/>
    </row>
    <row r="42" spans="1:16" ht="15" customHeight="1">
      <c r="A42" s="339">
        <f>RANK(M42,$M$42:$M$60)</f>
        <v>1</v>
      </c>
      <c r="B42" s="340">
        <v>814</v>
      </c>
      <c r="C42" s="341" t="s">
        <v>107</v>
      </c>
      <c r="D42" s="342">
        <v>35830</v>
      </c>
      <c r="E42" s="343" t="s">
        <v>54</v>
      </c>
      <c r="F42" s="344" t="s">
        <v>40</v>
      </c>
      <c r="G42" s="345">
        <v>37.64</v>
      </c>
      <c r="H42" s="345" t="s">
        <v>55</v>
      </c>
      <c r="I42" s="345">
        <v>42.58</v>
      </c>
      <c r="J42" s="345">
        <v>39.44</v>
      </c>
      <c r="K42" s="345" t="s">
        <v>55</v>
      </c>
      <c r="L42" s="345">
        <v>47.37</v>
      </c>
      <c r="M42" s="345">
        <f aca="true" t="shared" si="7" ref="M42:M57">MAX(G42:L42)</f>
        <v>47.37</v>
      </c>
      <c r="N42" s="351">
        <v>3</v>
      </c>
      <c r="O42" s="347">
        <v>27</v>
      </c>
      <c r="P42" s="352" t="s">
        <v>108</v>
      </c>
    </row>
    <row r="43" spans="1:16" ht="15" customHeight="1">
      <c r="A43" s="43">
        <v>2</v>
      </c>
      <c r="B43" s="44">
        <v>55</v>
      </c>
      <c r="C43" s="45" t="s">
        <v>116</v>
      </c>
      <c r="D43" s="46">
        <v>35878</v>
      </c>
      <c r="E43" s="47" t="s">
        <v>24</v>
      </c>
      <c r="F43" s="48" t="s">
        <v>40</v>
      </c>
      <c r="G43" s="49">
        <v>36.88</v>
      </c>
      <c r="H43" s="49">
        <v>38.69</v>
      </c>
      <c r="I43" s="49">
        <v>36.6</v>
      </c>
      <c r="J43" s="49">
        <v>35.02</v>
      </c>
      <c r="K43" s="49" t="s">
        <v>55</v>
      </c>
      <c r="L43" s="49">
        <v>34.8</v>
      </c>
      <c r="M43" s="49">
        <f t="shared" si="7"/>
        <v>38.69</v>
      </c>
      <c r="N43" s="56" t="s">
        <v>132</v>
      </c>
      <c r="O43" s="51">
        <v>24</v>
      </c>
      <c r="P43" s="57" t="s">
        <v>117</v>
      </c>
    </row>
    <row r="44" spans="1:16" ht="15" customHeight="1">
      <c r="A44" s="43">
        <v>3</v>
      </c>
      <c r="B44" s="44">
        <v>601</v>
      </c>
      <c r="C44" s="45" t="s">
        <v>113</v>
      </c>
      <c r="D44" s="46">
        <v>35843</v>
      </c>
      <c r="E44" s="47" t="s">
        <v>114</v>
      </c>
      <c r="F44" s="48" t="s">
        <v>40</v>
      </c>
      <c r="G44" s="49" t="s">
        <v>55</v>
      </c>
      <c r="H44" s="49" t="s">
        <v>55</v>
      </c>
      <c r="I44" s="49">
        <v>30.51</v>
      </c>
      <c r="J44" s="49">
        <v>29.91</v>
      </c>
      <c r="K44" s="49">
        <v>32.44</v>
      </c>
      <c r="L44" s="49">
        <v>34.94</v>
      </c>
      <c r="M44" s="49">
        <f t="shared" si="7"/>
        <v>34.94</v>
      </c>
      <c r="N44" s="56" t="s">
        <v>133</v>
      </c>
      <c r="O44" s="51">
        <v>21</v>
      </c>
      <c r="P44" s="57" t="s">
        <v>115</v>
      </c>
    </row>
    <row r="45" spans="1:16" ht="15" customHeight="1">
      <c r="A45" s="43">
        <v>4</v>
      </c>
      <c r="B45" s="44">
        <v>657</v>
      </c>
      <c r="C45" s="45" t="s">
        <v>118</v>
      </c>
      <c r="D45" s="46">
        <v>36175</v>
      </c>
      <c r="E45" s="47" t="s">
        <v>119</v>
      </c>
      <c r="F45" s="48" t="s">
        <v>40</v>
      </c>
      <c r="G45" s="49" t="s">
        <v>55</v>
      </c>
      <c r="H45" s="49">
        <v>28.35</v>
      </c>
      <c r="I45" s="49">
        <v>29.28</v>
      </c>
      <c r="J45" s="49">
        <v>28.42</v>
      </c>
      <c r="K45" s="49">
        <v>29.1</v>
      </c>
      <c r="L45" s="49">
        <v>32.89</v>
      </c>
      <c r="M45" s="49">
        <f t="shared" si="7"/>
        <v>32.89</v>
      </c>
      <c r="N45" s="56" t="s">
        <v>134</v>
      </c>
      <c r="O45" s="51">
        <v>19</v>
      </c>
      <c r="P45" s="57" t="s">
        <v>120</v>
      </c>
    </row>
    <row r="46" spans="1:16" ht="15">
      <c r="A46" s="43">
        <v>5</v>
      </c>
      <c r="B46" s="44">
        <v>583</v>
      </c>
      <c r="C46" s="45" t="s">
        <v>135</v>
      </c>
      <c r="D46" s="46">
        <v>35907</v>
      </c>
      <c r="E46" s="47" t="s">
        <v>61</v>
      </c>
      <c r="F46" s="48" t="s">
        <v>40</v>
      </c>
      <c r="G46" s="49">
        <v>31.36</v>
      </c>
      <c r="H46" s="49" t="s">
        <v>55</v>
      </c>
      <c r="I46" s="49">
        <v>30.23</v>
      </c>
      <c r="J46" s="49">
        <v>31.72</v>
      </c>
      <c r="K46" s="49" t="s">
        <v>55</v>
      </c>
      <c r="L46" s="49">
        <v>30.12</v>
      </c>
      <c r="M46" s="49">
        <f t="shared" si="7"/>
        <v>31.72</v>
      </c>
      <c r="N46" s="56" t="s">
        <v>134</v>
      </c>
      <c r="O46" s="51">
        <v>17</v>
      </c>
      <c r="P46" s="57" t="s">
        <v>62</v>
      </c>
    </row>
    <row r="47" spans="1:16" ht="15">
      <c r="A47" s="43">
        <v>6</v>
      </c>
      <c r="B47" s="44">
        <v>435</v>
      </c>
      <c r="C47" s="45" t="s">
        <v>136</v>
      </c>
      <c r="D47" s="46">
        <v>35835</v>
      </c>
      <c r="E47" s="47" t="s">
        <v>74</v>
      </c>
      <c r="F47" s="48" t="s">
        <v>40</v>
      </c>
      <c r="G47" s="49" t="s">
        <v>55</v>
      </c>
      <c r="H47" s="49">
        <v>31.36</v>
      </c>
      <c r="I47" s="49" t="s">
        <v>55</v>
      </c>
      <c r="J47" s="49" t="s">
        <v>55</v>
      </c>
      <c r="K47" s="49" t="s">
        <v>55</v>
      </c>
      <c r="L47" s="49">
        <v>31.08</v>
      </c>
      <c r="M47" s="49">
        <f t="shared" si="7"/>
        <v>31.36</v>
      </c>
      <c r="N47" s="56" t="s">
        <v>134</v>
      </c>
      <c r="O47" s="51">
        <v>16</v>
      </c>
      <c r="P47" s="57" t="s">
        <v>137</v>
      </c>
    </row>
    <row r="48" spans="1:16" ht="15">
      <c r="A48" s="43">
        <v>7</v>
      </c>
      <c r="B48" s="44">
        <v>920</v>
      </c>
      <c r="C48" s="45" t="s">
        <v>138</v>
      </c>
      <c r="D48" s="46">
        <v>36303</v>
      </c>
      <c r="E48" s="47" t="s">
        <v>104</v>
      </c>
      <c r="F48" s="48" t="s">
        <v>40</v>
      </c>
      <c r="G48" s="49">
        <v>29.04</v>
      </c>
      <c r="H48" s="49">
        <v>29.02</v>
      </c>
      <c r="I48" s="49">
        <v>28.68</v>
      </c>
      <c r="J48" s="49" t="s">
        <v>55</v>
      </c>
      <c r="K48" s="49">
        <v>23.42</v>
      </c>
      <c r="L48" s="49">
        <v>27.08</v>
      </c>
      <c r="M48" s="49">
        <f t="shared" si="7"/>
        <v>29.04</v>
      </c>
      <c r="N48" s="56" t="s">
        <v>134</v>
      </c>
      <c r="O48" s="51">
        <v>15</v>
      </c>
      <c r="P48" s="57" t="s">
        <v>105</v>
      </c>
    </row>
    <row r="49" spans="1:16" ht="15">
      <c r="A49" s="43">
        <v>8</v>
      </c>
      <c r="B49" s="44">
        <v>7</v>
      </c>
      <c r="C49" s="45" t="s">
        <v>139</v>
      </c>
      <c r="D49" s="46" t="s">
        <v>140</v>
      </c>
      <c r="E49" s="47" t="s">
        <v>98</v>
      </c>
      <c r="F49" s="48" t="s">
        <v>93</v>
      </c>
      <c r="G49" s="49">
        <v>25.52</v>
      </c>
      <c r="H49" s="49">
        <v>27.67</v>
      </c>
      <c r="I49" s="49" t="s">
        <v>55</v>
      </c>
      <c r="J49" s="49" t="s">
        <v>55</v>
      </c>
      <c r="K49" s="49">
        <v>26.85</v>
      </c>
      <c r="L49" s="49" t="s">
        <v>55</v>
      </c>
      <c r="M49" s="49">
        <f t="shared" si="7"/>
        <v>27.67</v>
      </c>
      <c r="N49" s="56" t="s">
        <v>134</v>
      </c>
      <c r="O49" s="51">
        <v>14</v>
      </c>
      <c r="P49" s="57" t="s">
        <v>141</v>
      </c>
    </row>
    <row r="50" spans="1:16" ht="15">
      <c r="A50" s="43">
        <v>9</v>
      </c>
      <c r="B50" s="44">
        <v>612</v>
      </c>
      <c r="C50" s="45" t="s">
        <v>121</v>
      </c>
      <c r="D50" s="46" t="s">
        <v>27</v>
      </c>
      <c r="E50" s="47" t="s">
        <v>114</v>
      </c>
      <c r="F50" s="48" t="s">
        <v>40</v>
      </c>
      <c r="G50" s="49" t="s">
        <v>55</v>
      </c>
      <c r="H50" s="49">
        <v>27.06</v>
      </c>
      <c r="I50" s="49">
        <v>27.1</v>
      </c>
      <c r="J50" s="49"/>
      <c r="K50" s="49"/>
      <c r="L50" s="49"/>
      <c r="M50" s="49">
        <f t="shared" si="7"/>
        <v>27.1</v>
      </c>
      <c r="N50" s="56" t="s">
        <v>134</v>
      </c>
      <c r="O50" s="51">
        <v>13</v>
      </c>
      <c r="P50" s="57" t="s">
        <v>122</v>
      </c>
    </row>
    <row r="51" spans="1:16" ht="15">
      <c r="A51" s="43">
        <v>10</v>
      </c>
      <c r="B51" s="44">
        <v>651</v>
      </c>
      <c r="C51" s="45" t="s">
        <v>127</v>
      </c>
      <c r="D51" s="46">
        <v>36054</v>
      </c>
      <c r="E51" s="47" t="s">
        <v>119</v>
      </c>
      <c r="F51" s="48" t="s">
        <v>40</v>
      </c>
      <c r="G51" s="49">
        <v>26.74</v>
      </c>
      <c r="H51" s="49">
        <v>27.1</v>
      </c>
      <c r="I51" s="49">
        <v>26.28</v>
      </c>
      <c r="J51" s="49"/>
      <c r="K51" s="49"/>
      <c r="L51" s="49"/>
      <c r="M51" s="49">
        <f t="shared" si="7"/>
        <v>27.1</v>
      </c>
      <c r="N51" s="56" t="s">
        <v>134</v>
      </c>
      <c r="O51" s="51">
        <v>12</v>
      </c>
      <c r="P51" s="57" t="s">
        <v>128</v>
      </c>
    </row>
    <row r="52" spans="1:16" ht="15">
      <c r="A52" s="43">
        <v>11</v>
      </c>
      <c r="B52" s="44">
        <v>907</v>
      </c>
      <c r="C52" s="45" t="s">
        <v>109</v>
      </c>
      <c r="D52" s="46" t="s">
        <v>110</v>
      </c>
      <c r="E52" s="47" t="s">
        <v>104</v>
      </c>
      <c r="F52" s="48" t="s">
        <v>40</v>
      </c>
      <c r="G52" s="49" t="s">
        <v>55</v>
      </c>
      <c r="H52" s="49" t="s">
        <v>55</v>
      </c>
      <c r="I52" s="49">
        <v>26</v>
      </c>
      <c r="J52" s="49"/>
      <c r="K52" s="49"/>
      <c r="L52" s="49"/>
      <c r="M52" s="49">
        <f t="shared" si="7"/>
        <v>26</v>
      </c>
      <c r="N52" s="56" t="s">
        <v>134</v>
      </c>
      <c r="O52" s="51">
        <v>11</v>
      </c>
      <c r="P52" s="57" t="s">
        <v>112</v>
      </c>
    </row>
    <row r="53" spans="1:16" ht="15">
      <c r="A53" s="43">
        <v>12</v>
      </c>
      <c r="B53" s="44">
        <v>262</v>
      </c>
      <c r="C53" s="45" t="s">
        <v>142</v>
      </c>
      <c r="D53" s="46">
        <v>36189</v>
      </c>
      <c r="E53" s="47" t="s">
        <v>66</v>
      </c>
      <c r="F53" s="48" t="s">
        <v>40</v>
      </c>
      <c r="G53" s="49">
        <v>18.97</v>
      </c>
      <c r="H53" s="49">
        <v>22.91</v>
      </c>
      <c r="I53" s="49">
        <v>18.35</v>
      </c>
      <c r="J53" s="49"/>
      <c r="K53" s="49"/>
      <c r="L53" s="49"/>
      <c r="M53" s="49">
        <f t="shared" si="7"/>
        <v>22.91</v>
      </c>
      <c r="N53" s="56" t="s">
        <v>134</v>
      </c>
      <c r="O53" s="51">
        <v>10</v>
      </c>
      <c r="P53" s="57" t="s">
        <v>143</v>
      </c>
    </row>
    <row r="54" spans="1:16" ht="15">
      <c r="A54" s="43">
        <v>13</v>
      </c>
      <c r="B54" s="44">
        <v>183</v>
      </c>
      <c r="C54" s="45" t="s">
        <v>144</v>
      </c>
      <c r="D54" s="46">
        <v>36118</v>
      </c>
      <c r="E54" s="47" t="s">
        <v>30</v>
      </c>
      <c r="F54" s="48" t="s">
        <v>40</v>
      </c>
      <c r="G54" s="49">
        <v>17.82</v>
      </c>
      <c r="H54" s="49">
        <v>20.26</v>
      </c>
      <c r="I54" s="49">
        <v>19.05</v>
      </c>
      <c r="J54" s="49"/>
      <c r="K54" s="49"/>
      <c r="L54" s="49"/>
      <c r="M54" s="49">
        <f t="shared" si="7"/>
        <v>20.26</v>
      </c>
      <c r="N54" s="56" t="s">
        <v>134</v>
      </c>
      <c r="O54" s="51">
        <v>9</v>
      </c>
      <c r="P54" s="57" t="s">
        <v>130</v>
      </c>
    </row>
    <row r="55" spans="1:16" ht="15">
      <c r="A55" s="43">
        <v>14</v>
      </c>
      <c r="B55" s="44">
        <v>262</v>
      </c>
      <c r="C55" s="45" t="s">
        <v>145</v>
      </c>
      <c r="D55" s="46">
        <v>35825</v>
      </c>
      <c r="E55" s="47" t="s">
        <v>66</v>
      </c>
      <c r="F55" s="48" t="s">
        <v>40</v>
      </c>
      <c r="G55" s="49" t="s">
        <v>55</v>
      </c>
      <c r="H55" s="49">
        <v>19.39</v>
      </c>
      <c r="I55" s="49">
        <v>20.04</v>
      </c>
      <c r="J55" s="49"/>
      <c r="K55" s="49"/>
      <c r="L55" s="49"/>
      <c r="M55" s="49">
        <f t="shared" si="7"/>
        <v>20.04</v>
      </c>
      <c r="N55" s="56" t="s">
        <v>134</v>
      </c>
      <c r="O55" s="51">
        <v>8</v>
      </c>
      <c r="P55" s="57" t="s">
        <v>146</v>
      </c>
    </row>
    <row r="56" spans="1:16" ht="15">
      <c r="A56" s="43">
        <v>15</v>
      </c>
      <c r="B56" s="44">
        <v>268</v>
      </c>
      <c r="C56" s="45" t="s">
        <v>125</v>
      </c>
      <c r="D56" s="46">
        <v>36253</v>
      </c>
      <c r="E56" s="47" t="s">
        <v>66</v>
      </c>
      <c r="F56" s="48" t="s">
        <v>40</v>
      </c>
      <c r="G56" s="49">
        <v>19.84</v>
      </c>
      <c r="H56" s="49" t="s">
        <v>55</v>
      </c>
      <c r="I56" s="49">
        <v>18.98</v>
      </c>
      <c r="J56" s="49"/>
      <c r="K56" s="49"/>
      <c r="L56" s="49"/>
      <c r="M56" s="49">
        <f t="shared" si="7"/>
        <v>19.84</v>
      </c>
      <c r="N56" s="56" t="s">
        <v>134</v>
      </c>
      <c r="O56" s="51">
        <v>7</v>
      </c>
      <c r="P56" s="57" t="s">
        <v>126</v>
      </c>
    </row>
    <row r="57" spans="1:16" ht="15">
      <c r="A57" s="43">
        <v>16</v>
      </c>
      <c r="B57" s="44">
        <v>213</v>
      </c>
      <c r="C57" s="45" t="s">
        <v>147</v>
      </c>
      <c r="D57" s="46">
        <v>36682</v>
      </c>
      <c r="E57" s="47" t="s">
        <v>83</v>
      </c>
      <c r="F57" s="48" t="s">
        <v>93</v>
      </c>
      <c r="G57" s="49">
        <v>14.11</v>
      </c>
      <c r="H57" s="49" t="s">
        <v>55</v>
      </c>
      <c r="I57" s="49">
        <v>13.3</v>
      </c>
      <c r="J57" s="49"/>
      <c r="K57" s="49"/>
      <c r="L57" s="49"/>
      <c r="M57" s="49">
        <f t="shared" si="7"/>
        <v>14.11</v>
      </c>
      <c r="N57" s="56" t="s">
        <v>134</v>
      </c>
      <c r="O57" s="51" t="s">
        <v>84</v>
      </c>
      <c r="P57" s="57" t="s">
        <v>141</v>
      </c>
    </row>
    <row r="58" spans="1:16" ht="15">
      <c r="A58" s="43"/>
      <c r="B58" s="44">
        <v>197</v>
      </c>
      <c r="C58" s="45" t="s">
        <v>148</v>
      </c>
      <c r="D58" s="46">
        <v>36671</v>
      </c>
      <c r="E58" s="47" t="s">
        <v>149</v>
      </c>
      <c r="F58" s="48" t="s">
        <v>93</v>
      </c>
      <c r="G58" s="49"/>
      <c r="H58" s="49"/>
      <c r="I58" s="49"/>
      <c r="J58" s="49"/>
      <c r="K58" s="49"/>
      <c r="L58" s="49"/>
      <c r="M58" s="49" t="s">
        <v>72</v>
      </c>
      <c r="N58" s="56" t="s">
        <v>134</v>
      </c>
      <c r="O58" s="51" t="s">
        <v>84</v>
      </c>
      <c r="P58" s="57" t="s">
        <v>141</v>
      </c>
    </row>
    <row r="59" spans="1:16" ht="15">
      <c r="A59" s="43"/>
      <c r="B59" s="44">
        <v>602</v>
      </c>
      <c r="C59" s="45" t="s">
        <v>123</v>
      </c>
      <c r="D59" s="46">
        <v>36119</v>
      </c>
      <c r="E59" s="47" t="s">
        <v>114</v>
      </c>
      <c r="F59" s="48" t="s">
        <v>40</v>
      </c>
      <c r="G59" s="49" t="s">
        <v>55</v>
      </c>
      <c r="H59" s="49" t="s">
        <v>55</v>
      </c>
      <c r="I59" s="49" t="s">
        <v>55</v>
      </c>
      <c r="J59" s="49"/>
      <c r="K59" s="49"/>
      <c r="L59" s="49"/>
      <c r="M59" s="49" t="s">
        <v>78</v>
      </c>
      <c r="N59" s="56"/>
      <c r="O59" s="51" t="s">
        <v>150</v>
      </c>
      <c r="P59" s="57" t="s">
        <v>115</v>
      </c>
    </row>
    <row r="60" spans="1:16" ht="15.75" thickBot="1">
      <c r="A60" s="43"/>
      <c r="B60" s="44">
        <v>585</v>
      </c>
      <c r="C60" s="45" t="s">
        <v>151</v>
      </c>
      <c r="D60" s="46">
        <v>35580</v>
      </c>
      <c r="E60" s="47" t="s">
        <v>61</v>
      </c>
      <c r="F60" s="48" t="s">
        <v>40</v>
      </c>
      <c r="G60" s="49" t="s">
        <v>55</v>
      </c>
      <c r="H60" s="49">
        <v>39.68</v>
      </c>
      <c r="I60" s="49" t="s">
        <v>55</v>
      </c>
      <c r="J60" s="49"/>
      <c r="K60" s="49"/>
      <c r="L60" s="49"/>
      <c r="M60" s="49">
        <f>MAX(G60:L60)</f>
        <v>39.68</v>
      </c>
      <c r="N60" s="56" t="s">
        <v>132</v>
      </c>
      <c r="O60" s="51" t="s">
        <v>152</v>
      </c>
      <c r="P60" s="58" t="s">
        <v>153</v>
      </c>
    </row>
    <row r="61" spans="1:16" ht="15.75" thickBot="1">
      <c r="A61" s="37" t="s">
        <v>154</v>
      </c>
      <c r="B61" s="38"/>
      <c r="C61" s="38"/>
      <c r="D61" s="39"/>
      <c r="E61" s="40"/>
      <c r="F61" s="38"/>
      <c r="G61" s="41"/>
      <c r="H61" s="41"/>
      <c r="I61" s="41"/>
      <c r="J61" s="41"/>
      <c r="K61" s="41"/>
      <c r="L61" s="41"/>
      <c r="M61" s="41"/>
      <c r="N61" s="38"/>
      <c r="O61" s="38"/>
      <c r="P61" s="42"/>
    </row>
    <row r="62" spans="1:16" ht="15">
      <c r="A62" s="43">
        <f aca="true" t="shared" si="8" ref="A62:A72">RANK(M62,$M$62:$M$72)</f>
        <v>1</v>
      </c>
      <c r="B62" s="44">
        <v>10</v>
      </c>
      <c r="C62" s="45" t="s">
        <v>79</v>
      </c>
      <c r="D62" s="46">
        <v>35891</v>
      </c>
      <c r="E62" s="47" t="s">
        <v>80</v>
      </c>
      <c r="F62" s="48" t="s">
        <v>40</v>
      </c>
      <c r="G62" s="49">
        <v>40.4</v>
      </c>
      <c r="H62" s="49" t="s">
        <v>55</v>
      </c>
      <c r="I62" s="49">
        <v>36.82</v>
      </c>
      <c r="J62" s="49">
        <v>32.8</v>
      </c>
      <c r="K62" s="49">
        <v>39.79</v>
      </c>
      <c r="L62" s="49">
        <v>35.34</v>
      </c>
      <c r="M62" s="49">
        <f aca="true" t="shared" si="9" ref="M62:M72">MAX(G62:L62)</f>
        <v>40.4</v>
      </c>
      <c r="N62" s="56" t="s">
        <v>133</v>
      </c>
      <c r="O62" s="51">
        <v>27</v>
      </c>
      <c r="P62" s="57" t="s">
        <v>81</v>
      </c>
    </row>
    <row r="63" spans="1:16" ht="15">
      <c r="A63" s="43">
        <f t="shared" si="8"/>
        <v>2</v>
      </c>
      <c r="B63" s="44">
        <v>354</v>
      </c>
      <c r="C63" s="45" t="s">
        <v>155</v>
      </c>
      <c r="D63" s="46">
        <v>36029</v>
      </c>
      <c r="E63" s="47" t="s">
        <v>156</v>
      </c>
      <c r="F63" s="48" t="s">
        <v>40</v>
      </c>
      <c r="G63" s="49">
        <v>36.68</v>
      </c>
      <c r="H63" s="49">
        <v>38.18</v>
      </c>
      <c r="I63" s="49">
        <v>39.79</v>
      </c>
      <c r="J63" s="49">
        <v>38.48</v>
      </c>
      <c r="K63" s="49">
        <v>38.68</v>
      </c>
      <c r="L63" s="49">
        <v>38.2</v>
      </c>
      <c r="M63" s="49">
        <f t="shared" si="9"/>
        <v>39.79</v>
      </c>
      <c r="N63" s="56" t="s">
        <v>133</v>
      </c>
      <c r="O63" s="51">
        <v>24</v>
      </c>
      <c r="P63" s="57" t="s">
        <v>157</v>
      </c>
    </row>
    <row r="64" spans="1:16" ht="15">
      <c r="A64" s="43">
        <f t="shared" si="8"/>
        <v>3</v>
      </c>
      <c r="B64" s="44">
        <v>583</v>
      </c>
      <c r="C64" s="45" t="s">
        <v>135</v>
      </c>
      <c r="D64" s="46">
        <v>35907</v>
      </c>
      <c r="E64" s="47" t="s">
        <v>61</v>
      </c>
      <c r="F64" s="48" t="s">
        <v>40</v>
      </c>
      <c r="G64" s="49">
        <v>38.08</v>
      </c>
      <c r="H64" s="49">
        <v>38.56</v>
      </c>
      <c r="I64" s="49">
        <v>35.18</v>
      </c>
      <c r="J64" s="49">
        <v>34.2</v>
      </c>
      <c r="K64" s="49">
        <v>31.7</v>
      </c>
      <c r="L64" s="49">
        <v>34.6</v>
      </c>
      <c r="M64" s="49">
        <f t="shared" si="9"/>
        <v>38.56</v>
      </c>
      <c r="N64" s="56" t="s">
        <v>134</v>
      </c>
      <c r="O64" s="51">
        <v>21</v>
      </c>
      <c r="P64" s="57" t="s">
        <v>62</v>
      </c>
    </row>
    <row r="65" spans="1:16" ht="15">
      <c r="A65" s="43">
        <f t="shared" si="8"/>
        <v>4</v>
      </c>
      <c r="B65" s="44">
        <v>266</v>
      </c>
      <c r="C65" s="45" t="s">
        <v>65</v>
      </c>
      <c r="D65" s="46">
        <v>35854</v>
      </c>
      <c r="E65" s="47" t="s">
        <v>66</v>
      </c>
      <c r="F65" s="48" t="s">
        <v>40</v>
      </c>
      <c r="G65" s="49">
        <v>33.32</v>
      </c>
      <c r="H65" s="49">
        <v>32.7</v>
      </c>
      <c r="I65" s="49">
        <v>37.2</v>
      </c>
      <c r="J65" s="49">
        <v>29.5</v>
      </c>
      <c r="K65" s="49">
        <v>37.9</v>
      </c>
      <c r="L65" s="49">
        <v>35.28</v>
      </c>
      <c r="M65" s="49">
        <f t="shared" si="9"/>
        <v>37.9</v>
      </c>
      <c r="N65" s="56" t="s">
        <v>134</v>
      </c>
      <c r="O65" s="51">
        <v>19</v>
      </c>
      <c r="P65" s="57" t="s">
        <v>67</v>
      </c>
    </row>
    <row r="66" spans="1:16" ht="15">
      <c r="A66" s="43">
        <f t="shared" si="8"/>
        <v>5</v>
      </c>
      <c r="B66" s="44">
        <v>920</v>
      </c>
      <c r="C66" s="45" t="s">
        <v>138</v>
      </c>
      <c r="D66" s="46">
        <v>36303</v>
      </c>
      <c r="E66" s="47" t="s">
        <v>104</v>
      </c>
      <c r="F66" s="48" t="s">
        <v>40</v>
      </c>
      <c r="G66" s="49">
        <v>33.57</v>
      </c>
      <c r="H66" s="49">
        <v>33.2</v>
      </c>
      <c r="I66" s="49">
        <v>32.1</v>
      </c>
      <c r="J66" s="49">
        <v>31.3</v>
      </c>
      <c r="K66" s="49">
        <v>34.25</v>
      </c>
      <c r="L66" s="49">
        <v>34.44</v>
      </c>
      <c r="M66" s="49">
        <f t="shared" si="9"/>
        <v>34.44</v>
      </c>
      <c r="N66" s="56" t="s">
        <v>134</v>
      </c>
      <c r="O66" s="51">
        <v>17</v>
      </c>
      <c r="P66" s="57" t="s">
        <v>105</v>
      </c>
    </row>
    <row r="67" spans="1:16" ht="15">
      <c r="A67" s="339">
        <f t="shared" si="8"/>
        <v>6</v>
      </c>
      <c r="B67" s="340">
        <v>805</v>
      </c>
      <c r="C67" s="341" t="s">
        <v>158</v>
      </c>
      <c r="D67" s="342">
        <v>35978</v>
      </c>
      <c r="E67" s="343" t="s">
        <v>159</v>
      </c>
      <c r="F67" s="344" t="s">
        <v>40</v>
      </c>
      <c r="G67" s="345">
        <v>32.8</v>
      </c>
      <c r="H67" s="345" t="s">
        <v>55</v>
      </c>
      <c r="I67" s="345">
        <v>29.56</v>
      </c>
      <c r="J67" s="345">
        <v>32.45</v>
      </c>
      <c r="K67" s="345">
        <v>29</v>
      </c>
      <c r="L67" s="345" t="s">
        <v>55</v>
      </c>
      <c r="M67" s="345">
        <f t="shared" si="9"/>
        <v>32.8</v>
      </c>
      <c r="N67" s="351" t="s">
        <v>134</v>
      </c>
      <c r="O67" s="347">
        <v>16</v>
      </c>
      <c r="P67" s="352" t="s">
        <v>160</v>
      </c>
    </row>
    <row r="68" spans="1:16" ht="15">
      <c r="A68" s="43">
        <f t="shared" si="8"/>
        <v>7</v>
      </c>
      <c r="B68" s="44">
        <v>262</v>
      </c>
      <c r="C68" s="45" t="s">
        <v>142</v>
      </c>
      <c r="D68" s="46">
        <v>36189</v>
      </c>
      <c r="E68" s="47" t="s">
        <v>66</v>
      </c>
      <c r="F68" s="48" t="s">
        <v>40</v>
      </c>
      <c r="G68" s="49">
        <v>26.15</v>
      </c>
      <c r="H68" s="49">
        <v>30.16</v>
      </c>
      <c r="I68" s="49" t="s">
        <v>55</v>
      </c>
      <c r="J68" s="49" t="s">
        <v>55</v>
      </c>
      <c r="K68" s="49">
        <v>24.2</v>
      </c>
      <c r="L68" s="49" t="s">
        <v>55</v>
      </c>
      <c r="M68" s="49">
        <f t="shared" si="9"/>
        <v>30.16</v>
      </c>
      <c r="N68" s="56" t="s">
        <v>134</v>
      </c>
      <c r="O68" s="51">
        <v>15</v>
      </c>
      <c r="P68" s="57" t="s">
        <v>143</v>
      </c>
    </row>
    <row r="69" spans="1:16" ht="15">
      <c r="A69" s="43">
        <f t="shared" si="8"/>
        <v>8</v>
      </c>
      <c r="B69" s="44">
        <v>406</v>
      </c>
      <c r="C69" s="45" t="s">
        <v>26</v>
      </c>
      <c r="D69" s="46" t="s">
        <v>27</v>
      </c>
      <c r="E69" s="47" t="s">
        <v>21</v>
      </c>
      <c r="F69" s="48" t="s">
        <v>40</v>
      </c>
      <c r="G69" s="49">
        <v>26.5</v>
      </c>
      <c r="H69" s="49">
        <v>27.42</v>
      </c>
      <c r="I69" s="49">
        <v>26.7</v>
      </c>
      <c r="J69" s="49">
        <v>29.24</v>
      </c>
      <c r="K69" s="49">
        <v>27.24</v>
      </c>
      <c r="L69" s="49" t="s">
        <v>55</v>
      </c>
      <c r="M69" s="49">
        <f t="shared" si="9"/>
        <v>29.24</v>
      </c>
      <c r="N69" s="56" t="s">
        <v>134</v>
      </c>
      <c r="O69" s="51">
        <v>14</v>
      </c>
      <c r="P69" s="57" t="s">
        <v>28</v>
      </c>
    </row>
    <row r="70" spans="1:16" ht="15">
      <c r="A70" s="43">
        <f t="shared" si="8"/>
        <v>9</v>
      </c>
      <c r="B70" s="44">
        <v>14</v>
      </c>
      <c r="C70" s="45" t="s">
        <v>161</v>
      </c>
      <c r="D70" s="46" t="s">
        <v>162</v>
      </c>
      <c r="E70" s="47" t="s">
        <v>83</v>
      </c>
      <c r="F70" s="48" t="s">
        <v>40</v>
      </c>
      <c r="G70" s="49">
        <v>21.7</v>
      </c>
      <c r="H70" s="49">
        <v>23.7</v>
      </c>
      <c r="I70" s="49">
        <v>25.99</v>
      </c>
      <c r="J70" s="49"/>
      <c r="K70" s="49"/>
      <c r="L70" s="49"/>
      <c r="M70" s="49">
        <f t="shared" si="9"/>
        <v>25.99</v>
      </c>
      <c r="N70" s="56" t="s">
        <v>134</v>
      </c>
      <c r="O70" s="51" t="s">
        <v>84</v>
      </c>
      <c r="P70" s="57" t="s">
        <v>163</v>
      </c>
    </row>
    <row r="71" spans="1:16" ht="15">
      <c r="A71" s="43">
        <f t="shared" si="8"/>
        <v>10</v>
      </c>
      <c r="B71" s="44">
        <v>262</v>
      </c>
      <c r="C71" s="45" t="s">
        <v>145</v>
      </c>
      <c r="D71" s="46">
        <v>35825</v>
      </c>
      <c r="E71" s="47" t="s">
        <v>66</v>
      </c>
      <c r="F71" s="48" t="s">
        <v>40</v>
      </c>
      <c r="G71" s="49" t="s">
        <v>55</v>
      </c>
      <c r="H71" s="49">
        <v>23.4</v>
      </c>
      <c r="I71" s="49">
        <v>21.19</v>
      </c>
      <c r="J71" s="49"/>
      <c r="K71" s="49"/>
      <c r="L71" s="49"/>
      <c r="M71" s="49">
        <f t="shared" si="9"/>
        <v>23.4</v>
      </c>
      <c r="N71" s="56" t="s">
        <v>134</v>
      </c>
      <c r="O71" s="51">
        <v>13</v>
      </c>
      <c r="P71" s="57" t="s">
        <v>146</v>
      </c>
    </row>
    <row r="72" spans="1:16" ht="15.75" thickBot="1">
      <c r="A72" s="43">
        <f t="shared" si="8"/>
        <v>11</v>
      </c>
      <c r="B72" s="44">
        <v>13</v>
      </c>
      <c r="C72" s="45" t="s">
        <v>164</v>
      </c>
      <c r="D72" s="46" t="s">
        <v>165</v>
      </c>
      <c r="E72" s="47" t="s">
        <v>83</v>
      </c>
      <c r="F72" s="48" t="s">
        <v>40</v>
      </c>
      <c r="G72" s="49">
        <v>21.5</v>
      </c>
      <c r="H72" s="49">
        <v>20.3</v>
      </c>
      <c r="I72" s="49">
        <v>19.3</v>
      </c>
      <c r="J72" s="49"/>
      <c r="K72" s="49"/>
      <c r="L72" s="49"/>
      <c r="M72" s="49">
        <f t="shared" si="9"/>
        <v>21.5</v>
      </c>
      <c r="N72" s="56" t="str">
        <f>IF(M72&gt;=68,"КМС",IF(M72&gt;=62,"1р",IF(M72&gt;=55,"2р",IF(M72&gt;=46,"3р",IF(M72&gt;43,"1юн.",IF(M72&gt;40,"2юн.",IF(M72&lt;40,"б/р")))))))</f>
        <v>б/р</v>
      </c>
      <c r="O72" s="51" t="s">
        <v>84</v>
      </c>
      <c r="P72" s="57" t="s">
        <v>163</v>
      </c>
    </row>
    <row r="73" spans="1:16" ht="15.75" thickBot="1">
      <c r="A73" s="37" t="s">
        <v>166</v>
      </c>
      <c r="B73" s="38"/>
      <c r="C73" s="38"/>
      <c r="D73" s="39"/>
      <c r="E73" s="40"/>
      <c r="F73" s="38"/>
      <c r="G73" s="41"/>
      <c r="H73" s="41"/>
      <c r="I73" s="41"/>
      <c r="J73" s="41"/>
      <c r="K73" s="41"/>
      <c r="L73" s="41"/>
      <c r="M73" s="41"/>
      <c r="N73" s="38"/>
      <c r="O73" s="38"/>
      <c r="P73" s="42"/>
    </row>
    <row r="74" spans="1:16" ht="15">
      <c r="A74" s="43">
        <v>1</v>
      </c>
      <c r="B74" s="44">
        <v>7</v>
      </c>
      <c r="C74" s="45" t="s">
        <v>139</v>
      </c>
      <c r="D74" s="46" t="s">
        <v>140</v>
      </c>
      <c r="E74" s="47" t="s">
        <v>98</v>
      </c>
      <c r="F74" s="48" t="s">
        <v>93</v>
      </c>
      <c r="G74" s="49">
        <v>46.21</v>
      </c>
      <c r="H74" s="49">
        <v>46.87</v>
      </c>
      <c r="I74" s="49">
        <v>47.24</v>
      </c>
      <c r="J74" s="49">
        <v>49.52</v>
      </c>
      <c r="K74" s="49" t="s">
        <v>55</v>
      </c>
      <c r="L74" s="49" t="s">
        <v>55</v>
      </c>
      <c r="M74" s="49">
        <f aca="true" t="shared" si="10" ref="M74:M83">MAX(G74:L74)</f>
        <v>49.52</v>
      </c>
      <c r="N74" s="56" t="s">
        <v>132</v>
      </c>
      <c r="O74" s="51">
        <v>27</v>
      </c>
      <c r="P74" s="57" t="s">
        <v>141</v>
      </c>
    </row>
    <row r="75" spans="1:16" ht="15">
      <c r="A75" s="43">
        <v>2</v>
      </c>
      <c r="B75" s="44">
        <v>435</v>
      </c>
      <c r="C75" s="45" t="s">
        <v>136</v>
      </c>
      <c r="D75" s="46">
        <v>35835</v>
      </c>
      <c r="E75" s="47" t="s">
        <v>74</v>
      </c>
      <c r="F75" s="48" t="s">
        <v>40</v>
      </c>
      <c r="G75" s="49">
        <v>38.79</v>
      </c>
      <c r="H75" s="49" t="s">
        <v>55</v>
      </c>
      <c r="I75" s="49" t="s">
        <v>55</v>
      </c>
      <c r="J75" s="49" t="s">
        <v>55</v>
      </c>
      <c r="K75" s="49" t="s">
        <v>55</v>
      </c>
      <c r="L75" s="49" t="s">
        <v>55</v>
      </c>
      <c r="M75" s="49">
        <f t="shared" si="10"/>
        <v>38.79</v>
      </c>
      <c r="N75" s="56" t="s">
        <v>133</v>
      </c>
      <c r="O75" s="51">
        <v>24</v>
      </c>
      <c r="P75" s="57" t="s">
        <v>137</v>
      </c>
    </row>
    <row r="76" spans="1:16" ht="15">
      <c r="A76" s="43">
        <v>3</v>
      </c>
      <c r="B76" s="44">
        <v>354</v>
      </c>
      <c r="C76" s="45" t="s">
        <v>155</v>
      </c>
      <c r="D76" s="46">
        <v>36029</v>
      </c>
      <c r="E76" s="47" t="s">
        <v>156</v>
      </c>
      <c r="F76" s="48" t="s">
        <v>40</v>
      </c>
      <c r="G76" s="49" t="s">
        <v>55</v>
      </c>
      <c r="H76" s="49">
        <v>23.53</v>
      </c>
      <c r="I76" s="49">
        <v>36.82</v>
      </c>
      <c r="J76" s="49">
        <v>33.56</v>
      </c>
      <c r="K76" s="49">
        <v>23.95</v>
      </c>
      <c r="L76" s="49">
        <v>38.29</v>
      </c>
      <c r="M76" s="49">
        <f t="shared" si="10"/>
        <v>38.29</v>
      </c>
      <c r="N76" s="56" t="s">
        <v>133</v>
      </c>
      <c r="O76" s="51">
        <v>21</v>
      </c>
      <c r="P76" s="57" t="s">
        <v>157</v>
      </c>
    </row>
    <row r="77" spans="1:16" ht="15">
      <c r="A77" s="339">
        <v>4</v>
      </c>
      <c r="B77" s="340">
        <v>805</v>
      </c>
      <c r="C77" s="341" t="s">
        <v>158</v>
      </c>
      <c r="D77" s="342">
        <v>35978</v>
      </c>
      <c r="E77" s="343" t="s">
        <v>159</v>
      </c>
      <c r="F77" s="344" t="s">
        <v>40</v>
      </c>
      <c r="G77" s="345">
        <v>30.09</v>
      </c>
      <c r="H77" s="345">
        <v>32.28</v>
      </c>
      <c r="I77" s="345" t="s">
        <v>55</v>
      </c>
      <c r="J77" s="345" t="s">
        <v>55</v>
      </c>
      <c r="K77" s="345" t="s">
        <v>55</v>
      </c>
      <c r="L77" s="345">
        <v>31.76</v>
      </c>
      <c r="M77" s="345">
        <f t="shared" si="10"/>
        <v>32.28</v>
      </c>
      <c r="N77" s="351" t="s">
        <v>134</v>
      </c>
      <c r="O77" s="347">
        <v>19</v>
      </c>
      <c r="P77" s="352" t="s">
        <v>160</v>
      </c>
    </row>
    <row r="78" spans="1:16" ht="15">
      <c r="A78" s="43">
        <v>5</v>
      </c>
      <c r="B78" s="44">
        <v>183</v>
      </c>
      <c r="C78" s="45" t="s">
        <v>144</v>
      </c>
      <c r="D78" s="46">
        <v>36118</v>
      </c>
      <c r="E78" s="47" t="s">
        <v>30</v>
      </c>
      <c r="F78" s="48" t="s">
        <v>40</v>
      </c>
      <c r="G78" s="49">
        <v>28</v>
      </c>
      <c r="H78" s="49" t="s">
        <v>55</v>
      </c>
      <c r="I78" s="49" t="s">
        <v>55</v>
      </c>
      <c r="J78" s="49">
        <v>26</v>
      </c>
      <c r="K78" s="49">
        <v>27.08</v>
      </c>
      <c r="L78" s="49" t="s">
        <v>55</v>
      </c>
      <c r="M78" s="49">
        <f t="shared" si="10"/>
        <v>28</v>
      </c>
      <c r="N78" s="56" t="s">
        <v>134</v>
      </c>
      <c r="O78" s="51">
        <v>17</v>
      </c>
      <c r="P78" s="57" t="s">
        <v>130</v>
      </c>
    </row>
    <row r="79" spans="1:16" ht="15">
      <c r="A79" s="43">
        <v>6</v>
      </c>
      <c r="B79" s="44">
        <v>197</v>
      </c>
      <c r="C79" s="45" t="s">
        <v>148</v>
      </c>
      <c r="D79" s="46">
        <v>36671</v>
      </c>
      <c r="E79" s="47" t="s">
        <v>149</v>
      </c>
      <c r="F79" s="48" t="s">
        <v>93</v>
      </c>
      <c r="G79" s="49">
        <v>26.93</v>
      </c>
      <c r="H79" s="49" t="s">
        <v>55</v>
      </c>
      <c r="I79" s="49" t="s">
        <v>55</v>
      </c>
      <c r="J79" s="49">
        <v>26.11</v>
      </c>
      <c r="K79" s="49" t="s">
        <v>55</v>
      </c>
      <c r="L79" s="49">
        <v>25.09</v>
      </c>
      <c r="M79" s="49">
        <f t="shared" si="10"/>
        <v>26.93</v>
      </c>
      <c r="N79" s="56" t="s">
        <v>134</v>
      </c>
      <c r="O79" s="51" t="s">
        <v>84</v>
      </c>
      <c r="P79" s="57" t="s">
        <v>141</v>
      </c>
    </row>
    <row r="80" spans="1:16" ht="15">
      <c r="A80" s="43">
        <v>7</v>
      </c>
      <c r="B80" s="44">
        <v>111</v>
      </c>
      <c r="C80" s="45" t="s">
        <v>167</v>
      </c>
      <c r="D80" s="46">
        <v>36473</v>
      </c>
      <c r="E80" s="47" t="s">
        <v>83</v>
      </c>
      <c r="F80" s="48" t="s">
        <v>93</v>
      </c>
      <c r="G80" s="49" t="s">
        <v>55</v>
      </c>
      <c r="H80" s="49">
        <v>25.39</v>
      </c>
      <c r="I80" s="49" t="s">
        <v>55</v>
      </c>
      <c r="J80" s="49">
        <v>25.53</v>
      </c>
      <c r="K80" s="49">
        <v>25.05</v>
      </c>
      <c r="L80" s="49">
        <v>26.18</v>
      </c>
      <c r="M80" s="49">
        <f t="shared" si="10"/>
        <v>26.18</v>
      </c>
      <c r="N80" s="56" t="s">
        <v>134</v>
      </c>
      <c r="O80" s="51" t="s">
        <v>84</v>
      </c>
      <c r="P80" s="57" t="s">
        <v>141</v>
      </c>
    </row>
    <row r="81" spans="1:16" ht="15">
      <c r="A81" s="43">
        <v>8</v>
      </c>
      <c r="B81" s="44">
        <v>184</v>
      </c>
      <c r="C81" s="45" t="s">
        <v>129</v>
      </c>
      <c r="D81" s="46">
        <v>36194</v>
      </c>
      <c r="E81" s="47" t="s">
        <v>30</v>
      </c>
      <c r="F81" s="48" t="s">
        <v>40</v>
      </c>
      <c r="G81" s="49" t="s">
        <v>55</v>
      </c>
      <c r="H81" s="49" t="s">
        <v>55</v>
      </c>
      <c r="I81" s="49">
        <v>20.48</v>
      </c>
      <c r="J81" s="49" t="s">
        <v>55</v>
      </c>
      <c r="K81" s="49" t="s">
        <v>55</v>
      </c>
      <c r="L81" s="49" t="s">
        <v>55</v>
      </c>
      <c r="M81" s="49">
        <f t="shared" si="10"/>
        <v>20.48</v>
      </c>
      <c r="N81" s="56" t="s">
        <v>134</v>
      </c>
      <c r="O81" s="51">
        <v>16</v>
      </c>
      <c r="P81" s="57" t="s">
        <v>130</v>
      </c>
    </row>
    <row r="82" spans="1:16" ht="15">
      <c r="A82" s="43">
        <v>9</v>
      </c>
      <c r="B82" s="44">
        <v>213</v>
      </c>
      <c r="C82" s="45" t="s">
        <v>147</v>
      </c>
      <c r="D82" s="46">
        <v>36682</v>
      </c>
      <c r="E82" s="47" t="s">
        <v>83</v>
      </c>
      <c r="F82" s="48" t="s">
        <v>93</v>
      </c>
      <c r="G82" s="49">
        <v>18.88</v>
      </c>
      <c r="H82" s="49">
        <v>17.85</v>
      </c>
      <c r="I82" s="49">
        <v>18.65</v>
      </c>
      <c r="J82" s="49"/>
      <c r="K82" s="49"/>
      <c r="L82" s="49"/>
      <c r="M82" s="49">
        <f t="shared" si="10"/>
        <v>18.88</v>
      </c>
      <c r="N82" s="56" t="s">
        <v>134</v>
      </c>
      <c r="O82" s="51" t="s">
        <v>84</v>
      </c>
      <c r="P82" s="57" t="s">
        <v>141</v>
      </c>
    </row>
    <row r="83" spans="1:16" ht="15.75" thickBot="1">
      <c r="A83" s="43"/>
      <c r="B83" s="44">
        <v>585</v>
      </c>
      <c r="C83" s="45" t="s">
        <v>151</v>
      </c>
      <c r="D83" s="46">
        <v>35580</v>
      </c>
      <c r="E83" s="47" t="s">
        <v>61</v>
      </c>
      <c r="F83" s="48" t="s">
        <v>40</v>
      </c>
      <c r="G83" s="49" t="s">
        <v>55</v>
      </c>
      <c r="H83" s="49">
        <v>55.26</v>
      </c>
      <c r="I83" s="49" t="s">
        <v>55</v>
      </c>
      <c r="J83" s="49"/>
      <c r="K83" s="49"/>
      <c r="L83" s="49"/>
      <c r="M83" s="49">
        <f t="shared" si="10"/>
        <v>55.26</v>
      </c>
      <c r="N83" s="56" t="s">
        <v>132</v>
      </c>
      <c r="O83" s="51" t="s">
        <v>152</v>
      </c>
      <c r="P83" s="59" t="s">
        <v>153</v>
      </c>
    </row>
    <row r="84" spans="1:16" ht="15.75" thickBot="1">
      <c r="A84" s="37" t="s">
        <v>168</v>
      </c>
      <c r="B84" s="38"/>
      <c r="C84" s="38"/>
      <c r="D84" s="39"/>
      <c r="E84" s="40"/>
      <c r="F84" s="38"/>
      <c r="G84" s="41"/>
      <c r="H84" s="41"/>
      <c r="I84" s="41"/>
      <c r="J84" s="41"/>
      <c r="K84" s="41"/>
      <c r="L84" s="41"/>
      <c r="M84" s="41"/>
      <c r="N84" s="38"/>
      <c r="O84" s="38"/>
      <c r="P84" s="42"/>
    </row>
    <row r="85" spans="1:16" ht="15">
      <c r="A85" s="43">
        <f aca="true" t="shared" si="11" ref="A85:A93">RANK(M85,$M$85:$M$100)</f>
        <v>1</v>
      </c>
      <c r="B85" s="44">
        <v>2</v>
      </c>
      <c r="C85" s="45" t="s">
        <v>169</v>
      </c>
      <c r="D85" s="46">
        <v>36213</v>
      </c>
      <c r="E85" s="47" t="s">
        <v>98</v>
      </c>
      <c r="F85" s="48" t="s">
        <v>93</v>
      </c>
      <c r="G85" s="60" t="s">
        <v>55</v>
      </c>
      <c r="H85" s="60">
        <v>4.84</v>
      </c>
      <c r="I85" s="60">
        <v>4.9</v>
      </c>
      <c r="J85" s="60">
        <v>4.62</v>
      </c>
      <c r="K85" s="60">
        <v>5.11</v>
      </c>
      <c r="L85" s="60">
        <v>4.96</v>
      </c>
      <c r="M85" s="60">
        <f aca="true" t="shared" si="12" ref="M85:M98">MAX(G85:L85)</f>
        <v>5.11</v>
      </c>
      <c r="N85" s="61" t="e">
        <f>#VALUE!</f>
        <v>#VALUE!</v>
      </c>
      <c r="O85" s="51">
        <v>27</v>
      </c>
      <c r="P85" s="52" t="s">
        <v>94</v>
      </c>
    </row>
    <row r="86" spans="1:16" ht="15">
      <c r="A86" s="43">
        <f t="shared" si="11"/>
        <v>2</v>
      </c>
      <c r="B86" s="44">
        <v>901</v>
      </c>
      <c r="C86" s="45" t="s">
        <v>170</v>
      </c>
      <c r="D86" s="46" t="s">
        <v>171</v>
      </c>
      <c r="E86" s="47" t="s">
        <v>104</v>
      </c>
      <c r="F86" s="48" t="s">
        <v>40</v>
      </c>
      <c r="G86" s="60">
        <v>4.8</v>
      </c>
      <c r="H86" s="60">
        <v>4.78</v>
      </c>
      <c r="I86" s="60">
        <v>4.6</v>
      </c>
      <c r="J86" s="60">
        <v>4.79</v>
      </c>
      <c r="K86" s="60">
        <v>5.01</v>
      </c>
      <c r="L86" s="60">
        <v>5.07</v>
      </c>
      <c r="M86" s="60">
        <f t="shared" si="12"/>
        <v>5.07</v>
      </c>
      <c r="N86" s="61" t="e">
        <f>#VALUE!</f>
        <v>#VALUE!</v>
      </c>
      <c r="O86" s="51">
        <v>24</v>
      </c>
      <c r="P86" s="52" t="s">
        <v>105</v>
      </c>
    </row>
    <row r="87" spans="1:16" ht="15">
      <c r="A87" s="43">
        <f t="shared" si="11"/>
        <v>3</v>
      </c>
      <c r="B87" s="44">
        <v>879</v>
      </c>
      <c r="C87" s="45" t="s">
        <v>172</v>
      </c>
      <c r="D87" s="46">
        <v>36120</v>
      </c>
      <c r="E87" s="47" t="s">
        <v>35</v>
      </c>
      <c r="F87" s="48" t="s">
        <v>36</v>
      </c>
      <c r="G87" s="60" t="s">
        <v>55</v>
      </c>
      <c r="H87" s="60" t="s">
        <v>55</v>
      </c>
      <c r="I87" s="60">
        <v>4.57</v>
      </c>
      <c r="J87" s="60">
        <v>4.41</v>
      </c>
      <c r="K87" s="60" t="s">
        <v>55</v>
      </c>
      <c r="L87" s="60">
        <v>4.72</v>
      </c>
      <c r="M87" s="60">
        <f t="shared" si="12"/>
        <v>4.72</v>
      </c>
      <c r="N87" s="61" t="e">
        <f>#VALUE!</f>
        <v>#VALUE!</v>
      </c>
      <c r="O87" s="51">
        <v>21</v>
      </c>
      <c r="P87" s="52" t="s">
        <v>173</v>
      </c>
    </row>
    <row r="88" spans="1:16" ht="15">
      <c r="A88" s="43">
        <f t="shared" si="11"/>
        <v>4</v>
      </c>
      <c r="B88" s="44">
        <v>5</v>
      </c>
      <c r="C88" s="45" t="s">
        <v>174</v>
      </c>
      <c r="D88" s="46">
        <v>36250</v>
      </c>
      <c r="E88" s="47" t="s">
        <v>98</v>
      </c>
      <c r="F88" s="48" t="s">
        <v>40</v>
      </c>
      <c r="G88" s="60">
        <v>4.5</v>
      </c>
      <c r="H88" s="60">
        <v>4.6</v>
      </c>
      <c r="I88" s="60" t="s">
        <v>55</v>
      </c>
      <c r="J88" s="60">
        <v>4.55</v>
      </c>
      <c r="K88" s="60">
        <v>4.53</v>
      </c>
      <c r="L88" s="60" t="s">
        <v>55</v>
      </c>
      <c r="M88" s="60">
        <f t="shared" si="12"/>
        <v>4.6</v>
      </c>
      <c r="N88" s="61" t="e">
        <f>#VALUE!</f>
        <v>#VALUE!</v>
      </c>
      <c r="O88" s="51">
        <v>19</v>
      </c>
      <c r="P88" s="52" t="s">
        <v>175</v>
      </c>
    </row>
    <row r="89" spans="1:16" ht="15">
      <c r="A89" s="43">
        <f t="shared" si="11"/>
        <v>5</v>
      </c>
      <c r="B89" s="44">
        <v>895</v>
      </c>
      <c r="C89" s="45" t="s">
        <v>176</v>
      </c>
      <c r="D89" s="46">
        <v>35864</v>
      </c>
      <c r="E89" s="47" t="s">
        <v>35</v>
      </c>
      <c r="F89" s="48" t="s">
        <v>36</v>
      </c>
      <c r="G89" s="60">
        <v>4.42</v>
      </c>
      <c r="H89" s="60">
        <v>4.4</v>
      </c>
      <c r="I89" s="60">
        <v>4.48</v>
      </c>
      <c r="J89" s="60">
        <v>4.48</v>
      </c>
      <c r="K89" s="60">
        <v>4.59</v>
      </c>
      <c r="L89" s="60" t="s">
        <v>55</v>
      </c>
      <c r="M89" s="60">
        <f t="shared" si="12"/>
        <v>4.59</v>
      </c>
      <c r="N89" s="61" t="e">
        <f>#VALUE!</f>
        <v>#VALUE!</v>
      </c>
      <c r="O89" s="51">
        <v>17</v>
      </c>
      <c r="P89" s="52" t="s">
        <v>37</v>
      </c>
    </row>
    <row r="90" spans="1:16" ht="15">
      <c r="A90" s="43">
        <f t="shared" si="11"/>
        <v>6</v>
      </c>
      <c r="B90" s="44">
        <v>431</v>
      </c>
      <c r="C90" s="45" t="s">
        <v>177</v>
      </c>
      <c r="D90" s="46">
        <v>36409</v>
      </c>
      <c r="E90" s="47" t="s">
        <v>74</v>
      </c>
      <c r="F90" s="48" t="s">
        <v>40</v>
      </c>
      <c r="G90" s="60">
        <v>4.53</v>
      </c>
      <c r="H90" s="60" t="s">
        <v>55</v>
      </c>
      <c r="I90" s="60" t="s">
        <v>55</v>
      </c>
      <c r="J90" s="60">
        <v>4.25</v>
      </c>
      <c r="K90" s="60">
        <v>4.38</v>
      </c>
      <c r="L90" s="60">
        <v>4.29</v>
      </c>
      <c r="M90" s="60">
        <f t="shared" si="12"/>
        <v>4.53</v>
      </c>
      <c r="N90" s="61" t="e">
        <f>#VALUE!</f>
        <v>#VALUE!</v>
      </c>
      <c r="O90" s="51">
        <v>16</v>
      </c>
      <c r="P90" s="52" t="s">
        <v>137</v>
      </c>
    </row>
    <row r="91" spans="1:16" ht="15">
      <c r="A91" s="43">
        <f t="shared" si="11"/>
        <v>7</v>
      </c>
      <c r="B91" s="44">
        <v>365</v>
      </c>
      <c r="C91" s="45" t="s">
        <v>178</v>
      </c>
      <c r="D91" s="46">
        <v>36096</v>
      </c>
      <c r="E91" s="47" t="s">
        <v>156</v>
      </c>
      <c r="F91" s="48" t="s">
        <v>40</v>
      </c>
      <c r="G91" s="60">
        <v>4.2</v>
      </c>
      <c r="H91" s="60">
        <v>4.13</v>
      </c>
      <c r="I91" s="60">
        <v>4</v>
      </c>
      <c r="J91" s="60">
        <v>4.13</v>
      </c>
      <c r="K91" s="60">
        <v>4.5</v>
      </c>
      <c r="L91" s="60">
        <v>4.5</v>
      </c>
      <c r="M91" s="60">
        <f t="shared" si="12"/>
        <v>4.5</v>
      </c>
      <c r="N91" s="61" t="e">
        <f>#VALUE!</f>
        <v>#VALUE!</v>
      </c>
      <c r="O91" s="51">
        <v>15</v>
      </c>
      <c r="P91" s="52" t="s">
        <v>179</v>
      </c>
    </row>
    <row r="92" spans="1:16" ht="15">
      <c r="A92" s="43">
        <f t="shared" si="11"/>
        <v>8</v>
      </c>
      <c r="B92" s="44">
        <v>512</v>
      </c>
      <c r="C92" s="45" t="s">
        <v>180</v>
      </c>
      <c r="D92" s="46">
        <v>36068</v>
      </c>
      <c r="E92" s="47" t="s">
        <v>69</v>
      </c>
      <c r="F92" s="48" t="s">
        <v>40</v>
      </c>
      <c r="G92" s="60">
        <v>4.21</v>
      </c>
      <c r="H92" s="60">
        <v>4.1</v>
      </c>
      <c r="I92" s="60">
        <v>4.3</v>
      </c>
      <c r="J92" s="60">
        <v>3.87</v>
      </c>
      <c r="K92" s="60">
        <v>4.17</v>
      </c>
      <c r="L92" s="60">
        <v>4.46</v>
      </c>
      <c r="M92" s="60">
        <f t="shared" si="12"/>
        <v>4.46</v>
      </c>
      <c r="N92" s="61" t="e">
        <f>#VALUE!</f>
        <v>#VALUE!</v>
      </c>
      <c r="O92" s="51">
        <v>14</v>
      </c>
      <c r="P92" s="52" t="s">
        <v>181</v>
      </c>
    </row>
    <row r="93" spans="1:16" ht="15">
      <c r="A93" s="43">
        <f t="shared" si="11"/>
        <v>9</v>
      </c>
      <c r="B93" s="44">
        <v>69</v>
      </c>
      <c r="C93" s="45" t="s">
        <v>182</v>
      </c>
      <c r="D93" s="46">
        <v>36315</v>
      </c>
      <c r="E93" s="47" t="s">
        <v>24</v>
      </c>
      <c r="F93" s="48" t="s">
        <v>40</v>
      </c>
      <c r="G93" s="60">
        <v>4.2</v>
      </c>
      <c r="H93" s="60">
        <v>4.12</v>
      </c>
      <c r="I93" s="60">
        <v>4.03</v>
      </c>
      <c r="J93" s="60"/>
      <c r="K93" s="60"/>
      <c r="L93" s="60"/>
      <c r="M93" s="60">
        <f t="shared" si="12"/>
        <v>4.2</v>
      </c>
      <c r="N93" s="61" t="e">
        <f>#VALUE!</f>
        <v>#VALUE!</v>
      </c>
      <c r="O93" s="51" t="s">
        <v>84</v>
      </c>
      <c r="P93" s="52" t="s">
        <v>77</v>
      </c>
    </row>
    <row r="94" spans="1:16" ht="15">
      <c r="A94" s="43">
        <v>10</v>
      </c>
      <c r="B94" s="44">
        <v>431</v>
      </c>
      <c r="C94" s="45" t="s">
        <v>38</v>
      </c>
      <c r="D94" s="46" t="s">
        <v>39</v>
      </c>
      <c r="E94" s="47" t="s">
        <v>21</v>
      </c>
      <c r="F94" s="48" t="s">
        <v>40</v>
      </c>
      <c r="G94" s="60">
        <v>4.2</v>
      </c>
      <c r="H94" s="60">
        <v>4.08</v>
      </c>
      <c r="I94" s="60" t="s">
        <v>55</v>
      </c>
      <c r="J94" s="60"/>
      <c r="K94" s="60"/>
      <c r="L94" s="60"/>
      <c r="M94" s="60">
        <f t="shared" si="12"/>
        <v>4.2</v>
      </c>
      <c r="N94" s="61" t="e">
        <f>#VALUE!</f>
        <v>#VALUE!</v>
      </c>
      <c r="O94" s="51">
        <v>13</v>
      </c>
      <c r="P94" s="52" t="s">
        <v>22</v>
      </c>
    </row>
    <row r="95" spans="1:16" ht="15">
      <c r="A95" s="43">
        <f>RANK(M95,$M$85:$M$100)</f>
        <v>11</v>
      </c>
      <c r="B95" s="44">
        <v>576</v>
      </c>
      <c r="C95" s="45" t="s">
        <v>183</v>
      </c>
      <c r="D95" s="46">
        <v>36000</v>
      </c>
      <c r="E95" s="47" t="s">
        <v>61</v>
      </c>
      <c r="F95" s="48" t="s">
        <v>40</v>
      </c>
      <c r="G95" s="60">
        <v>3.67</v>
      </c>
      <c r="H95" s="60" t="s">
        <v>55</v>
      </c>
      <c r="I95" s="60">
        <v>4.17</v>
      </c>
      <c r="J95" s="60"/>
      <c r="K95" s="60"/>
      <c r="L95" s="60"/>
      <c r="M95" s="60">
        <f t="shared" si="12"/>
        <v>4.17</v>
      </c>
      <c r="N95" s="61" t="e">
        <f>#VALUE!</f>
        <v>#VALUE!</v>
      </c>
      <c r="O95" s="51">
        <v>12</v>
      </c>
      <c r="P95" s="52" t="s">
        <v>62</v>
      </c>
    </row>
    <row r="96" spans="1:16" ht="15">
      <c r="A96" s="43">
        <f>RANK(M96,$M$85:$M$100)</f>
        <v>12</v>
      </c>
      <c r="B96" s="44">
        <v>233</v>
      </c>
      <c r="C96" s="45" t="s">
        <v>184</v>
      </c>
      <c r="D96" s="46">
        <v>36325</v>
      </c>
      <c r="E96" s="47" t="s">
        <v>90</v>
      </c>
      <c r="F96" s="48" t="s">
        <v>40</v>
      </c>
      <c r="G96" s="60">
        <v>4.15</v>
      </c>
      <c r="H96" s="60">
        <v>4.05</v>
      </c>
      <c r="I96" s="60" t="s">
        <v>55</v>
      </c>
      <c r="J96" s="60"/>
      <c r="K96" s="60"/>
      <c r="L96" s="60"/>
      <c r="M96" s="60">
        <f t="shared" si="12"/>
        <v>4.15</v>
      </c>
      <c r="N96" s="61" t="e">
        <f>#VALUE!</f>
        <v>#VALUE!</v>
      </c>
      <c r="O96" s="51">
        <v>11</v>
      </c>
      <c r="P96" s="52" t="s">
        <v>185</v>
      </c>
    </row>
    <row r="97" spans="1:16" ht="15">
      <c r="A97" s="43">
        <f>RANK(M97,$M$85:$M$100)</f>
        <v>13</v>
      </c>
      <c r="B97" s="44">
        <v>215</v>
      </c>
      <c r="C97" s="45" t="s">
        <v>186</v>
      </c>
      <c r="D97" s="46" t="s">
        <v>165</v>
      </c>
      <c r="E97" s="47" t="s">
        <v>83</v>
      </c>
      <c r="F97" s="48" t="s">
        <v>93</v>
      </c>
      <c r="G97" s="60">
        <v>4.08</v>
      </c>
      <c r="H97" s="60">
        <v>3.82</v>
      </c>
      <c r="I97" s="60">
        <v>3.84</v>
      </c>
      <c r="J97" s="60"/>
      <c r="K97" s="60"/>
      <c r="L97" s="60"/>
      <c r="M97" s="60">
        <f t="shared" si="12"/>
        <v>4.08</v>
      </c>
      <c r="N97" s="61" t="e">
        <f>#VALUE!</f>
        <v>#VALUE!</v>
      </c>
      <c r="O97" s="51" t="s">
        <v>84</v>
      </c>
      <c r="P97" s="52" t="s">
        <v>94</v>
      </c>
    </row>
    <row r="98" spans="1:16" ht="15">
      <c r="A98" s="43">
        <f>RANK(M98,$M$85:$M$100)</f>
        <v>14</v>
      </c>
      <c r="B98" s="44">
        <v>231</v>
      </c>
      <c r="C98" s="45" t="s">
        <v>187</v>
      </c>
      <c r="D98" s="46">
        <v>36369</v>
      </c>
      <c r="E98" s="47" t="s">
        <v>90</v>
      </c>
      <c r="F98" s="48" t="s">
        <v>40</v>
      </c>
      <c r="G98" s="60" t="s">
        <v>55</v>
      </c>
      <c r="H98" s="60">
        <v>3.42</v>
      </c>
      <c r="I98" s="60" t="s">
        <v>55</v>
      </c>
      <c r="J98" s="60"/>
      <c r="K98" s="60"/>
      <c r="L98" s="60"/>
      <c r="M98" s="60">
        <f t="shared" si="12"/>
        <v>3.42</v>
      </c>
      <c r="N98" s="61" t="e">
        <f>#VALUE!</f>
        <v>#VALUE!</v>
      </c>
      <c r="O98" s="51">
        <v>10</v>
      </c>
      <c r="P98" s="52" t="s">
        <v>185</v>
      </c>
    </row>
    <row r="99" spans="1:16" ht="15">
      <c r="A99" s="43"/>
      <c r="B99" s="44">
        <v>16</v>
      </c>
      <c r="C99" s="45" t="s">
        <v>188</v>
      </c>
      <c r="D99" s="46" t="s">
        <v>27</v>
      </c>
      <c r="E99" s="47" t="s">
        <v>83</v>
      </c>
      <c r="F99" s="48" t="s">
        <v>40</v>
      </c>
      <c r="G99" s="60" t="s">
        <v>55</v>
      </c>
      <c r="H99" s="60" t="s">
        <v>55</v>
      </c>
      <c r="I99" s="60" t="s">
        <v>55</v>
      </c>
      <c r="J99" s="60"/>
      <c r="K99" s="60"/>
      <c r="L99" s="60"/>
      <c r="M99" s="60" t="s">
        <v>78</v>
      </c>
      <c r="N99" s="61"/>
      <c r="O99" s="51" t="s">
        <v>84</v>
      </c>
      <c r="P99" s="52" t="s">
        <v>189</v>
      </c>
    </row>
    <row r="100" spans="1:16" ht="15.75" thickBot="1">
      <c r="A100" s="43"/>
      <c r="B100" s="44">
        <v>355</v>
      </c>
      <c r="C100" s="45" t="s">
        <v>190</v>
      </c>
      <c r="D100" s="46">
        <v>36207</v>
      </c>
      <c r="E100" s="47" t="s">
        <v>156</v>
      </c>
      <c r="F100" s="48" t="s">
        <v>40</v>
      </c>
      <c r="G100" s="60" t="s">
        <v>55</v>
      </c>
      <c r="H100" s="60" t="s">
        <v>55</v>
      </c>
      <c r="I100" s="60" t="s">
        <v>55</v>
      </c>
      <c r="J100" s="60"/>
      <c r="K100" s="60"/>
      <c r="L100" s="60"/>
      <c r="M100" s="60" t="s">
        <v>78</v>
      </c>
      <c r="N100" s="61"/>
      <c r="O100" s="51" t="s">
        <v>150</v>
      </c>
      <c r="P100" s="52" t="s">
        <v>191</v>
      </c>
    </row>
    <row r="101" spans="1:16" ht="15.75" thickBot="1">
      <c r="A101" s="37" t="s">
        <v>192</v>
      </c>
      <c r="B101" s="38"/>
      <c r="C101" s="38"/>
      <c r="D101" s="39"/>
      <c r="E101" s="40"/>
      <c r="F101" s="38"/>
      <c r="G101" s="41"/>
      <c r="H101" s="41"/>
      <c r="I101" s="41"/>
      <c r="J101" s="41"/>
      <c r="K101" s="41"/>
      <c r="L101" s="41"/>
      <c r="M101" s="41"/>
      <c r="N101" s="38"/>
      <c r="O101" s="38"/>
      <c r="P101" s="42"/>
    </row>
    <row r="102" spans="1:16" ht="15">
      <c r="A102" s="43">
        <f aca="true" t="shared" si="13" ref="A102:A109">RANK(M102,$M$102:$M$110)</f>
        <v>1</v>
      </c>
      <c r="B102" s="44">
        <v>900</v>
      </c>
      <c r="C102" s="62" t="s">
        <v>34</v>
      </c>
      <c r="D102" s="63">
        <v>35864</v>
      </c>
      <c r="E102" s="64" t="s">
        <v>35</v>
      </c>
      <c r="F102" s="65" t="s">
        <v>36</v>
      </c>
      <c r="G102" s="49">
        <v>10</v>
      </c>
      <c r="H102" s="49">
        <v>10.27</v>
      </c>
      <c r="I102" s="49" t="s">
        <v>55</v>
      </c>
      <c r="J102" s="49">
        <v>10.19</v>
      </c>
      <c r="K102" s="49">
        <v>10.68</v>
      </c>
      <c r="L102" s="49" t="s">
        <v>55</v>
      </c>
      <c r="M102" s="49">
        <f aca="true" t="shared" si="14" ref="M102:M109">MAX(G102:L102)</f>
        <v>10.68</v>
      </c>
      <c r="N102" s="50" t="e">
        <f>#VALUE!</f>
        <v>#VALUE!</v>
      </c>
      <c r="O102" s="66">
        <v>27</v>
      </c>
      <c r="P102" s="57" t="s">
        <v>37</v>
      </c>
    </row>
    <row r="103" spans="1:16" ht="15">
      <c r="A103" s="43">
        <f t="shared" si="13"/>
        <v>2</v>
      </c>
      <c r="B103" s="44">
        <v>895</v>
      </c>
      <c r="C103" s="62" t="s">
        <v>176</v>
      </c>
      <c r="D103" s="63">
        <v>35864</v>
      </c>
      <c r="E103" s="64" t="s">
        <v>35</v>
      </c>
      <c r="F103" s="65" t="s">
        <v>36</v>
      </c>
      <c r="G103" s="49">
        <v>9.97</v>
      </c>
      <c r="H103" s="49">
        <v>10.17</v>
      </c>
      <c r="I103" s="49">
        <v>9.77</v>
      </c>
      <c r="J103" s="49" t="s">
        <v>55</v>
      </c>
      <c r="K103" s="49">
        <v>9.5</v>
      </c>
      <c r="L103" s="49">
        <v>9.37</v>
      </c>
      <c r="M103" s="49">
        <f t="shared" si="14"/>
        <v>10.17</v>
      </c>
      <c r="N103" s="50" t="e">
        <f>#VALUE!</f>
        <v>#VALUE!</v>
      </c>
      <c r="O103" s="66">
        <v>24</v>
      </c>
      <c r="P103" s="57" t="s">
        <v>37</v>
      </c>
    </row>
    <row r="104" spans="1:16" ht="15">
      <c r="A104" s="43">
        <f t="shared" si="13"/>
        <v>3</v>
      </c>
      <c r="B104" s="44">
        <v>512</v>
      </c>
      <c r="C104" s="62" t="s">
        <v>180</v>
      </c>
      <c r="D104" s="63">
        <v>36068</v>
      </c>
      <c r="E104" s="64" t="s">
        <v>69</v>
      </c>
      <c r="F104" s="65" t="s">
        <v>40</v>
      </c>
      <c r="G104" s="49">
        <v>9.8</v>
      </c>
      <c r="H104" s="49">
        <v>9.44</v>
      </c>
      <c r="I104" s="49">
        <v>9.7</v>
      </c>
      <c r="J104" s="49">
        <v>9.81</v>
      </c>
      <c r="K104" s="49" t="s">
        <v>55</v>
      </c>
      <c r="L104" s="49">
        <v>9.4</v>
      </c>
      <c r="M104" s="49">
        <f t="shared" si="14"/>
        <v>9.81</v>
      </c>
      <c r="N104" s="50" t="e">
        <f>#VALUE!</f>
        <v>#VALUE!</v>
      </c>
      <c r="O104" s="66">
        <v>21</v>
      </c>
      <c r="P104" s="57" t="s">
        <v>181</v>
      </c>
    </row>
    <row r="105" spans="1:16" ht="15">
      <c r="A105" s="43">
        <f t="shared" si="13"/>
        <v>4</v>
      </c>
      <c r="B105" s="44">
        <v>576</v>
      </c>
      <c r="C105" s="62" t="s">
        <v>183</v>
      </c>
      <c r="D105" s="63">
        <v>36000</v>
      </c>
      <c r="E105" s="64" t="s">
        <v>61</v>
      </c>
      <c r="F105" s="65" t="s">
        <v>40</v>
      </c>
      <c r="G105" s="49">
        <v>8.38</v>
      </c>
      <c r="H105" s="49">
        <v>9.05</v>
      </c>
      <c r="I105" s="49">
        <v>9.09</v>
      </c>
      <c r="J105" s="49">
        <v>9.37</v>
      </c>
      <c r="K105" s="49">
        <v>9.6</v>
      </c>
      <c r="L105" s="49">
        <v>9.5</v>
      </c>
      <c r="M105" s="49">
        <f t="shared" si="14"/>
        <v>9.6</v>
      </c>
      <c r="N105" s="50" t="e">
        <f>#VALUE!</f>
        <v>#VALUE!</v>
      </c>
      <c r="O105" s="66">
        <v>19</v>
      </c>
      <c r="P105" s="57" t="s">
        <v>62</v>
      </c>
    </row>
    <row r="106" spans="1:16" ht="15">
      <c r="A106" s="43">
        <f t="shared" si="13"/>
        <v>5</v>
      </c>
      <c r="B106" s="44">
        <v>233</v>
      </c>
      <c r="C106" s="62" t="s">
        <v>184</v>
      </c>
      <c r="D106" s="63">
        <v>36325</v>
      </c>
      <c r="E106" s="64" t="s">
        <v>90</v>
      </c>
      <c r="F106" s="65" t="s">
        <v>40</v>
      </c>
      <c r="G106" s="49">
        <v>9.4</v>
      </c>
      <c r="H106" s="49" t="s">
        <v>55</v>
      </c>
      <c r="I106" s="49">
        <v>9.16</v>
      </c>
      <c r="J106" s="49">
        <v>8.77</v>
      </c>
      <c r="K106" s="49">
        <v>9.52</v>
      </c>
      <c r="L106" s="49">
        <v>9.36</v>
      </c>
      <c r="M106" s="49">
        <f t="shared" si="14"/>
        <v>9.52</v>
      </c>
      <c r="N106" s="50" t="e">
        <f>#VALUE!</f>
        <v>#VALUE!</v>
      </c>
      <c r="O106" s="66">
        <v>17</v>
      </c>
      <c r="P106" s="57" t="s">
        <v>185</v>
      </c>
    </row>
    <row r="107" spans="1:16" ht="15">
      <c r="A107" s="43">
        <f t="shared" si="13"/>
        <v>6</v>
      </c>
      <c r="B107" s="44">
        <v>428</v>
      </c>
      <c r="C107" s="62" t="s">
        <v>177</v>
      </c>
      <c r="D107" s="63">
        <v>36409</v>
      </c>
      <c r="E107" s="64" t="s">
        <v>74</v>
      </c>
      <c r="F107" s="65" t="s">
        <v>40</v>
      </c>
      <c r="G107" s="49">
        <v>8.75</v>
      </c>
      <c r="H107" s="49">
        <v>9.19</v>
      </c>
      <c r="I107" s="49">
        <v>8.95</v>
      </c>
      <c r="J107" s="49">
        <v>8.9</v>
      </c>
      <c r="K107" s="49" t="s">
        <v>55</v>
      </c>
      <c r="L107" s="49">
        <v>9.28</v>
      </c>
      <c r="M107" s="49">
        <f t="shared" si="14"/>
        <v>9.28</v>
      </c>
      <c r="N107" s="50" t="e">
        <f>#VALUE!</f>
        <v>#VALUE!</v>
      </c>
      <c r="O107" s="66">
        <v>16</v>
      </c>
      <c r="P107" s="57" t="s">
        <v>137</v>
      </c>
    </row>
    <row r="108" spans="1:16" ht="15">
      <c r="A108" s="43">
        <f t="shared" si="13"/>
        <v>7</v>
      </c>
      <c r="B108" s="44">
        <v>355</v>
      </c>
      <c r="C108" s="62" t="s">
        <v>190</v>
      </c>
      <c r="D108" s="63">
        <v>36207</v>
      </c>
      <c r="E108" s="64" t="s">
        <v>156</v>
      </c>
      <c r="F108" s="65" t="s">
        <v>40</v>
      </c>
      <c r="G108" s="49">
        <v>9.24</v>
      </c>
      <c r="H108" s="49">
        <v>9.21</v>
      </c>
      <c r="I108" s="49">
        <v>8.67</v>
      </c>
      <c r="J108" s="49">
        <v>8.92</v>
      </c>
      <c r="K108" s="49" t="s">
        <v>102</v>
      </c>
      <c r="L108" s="49">
        <v>8.9</v>
      </c>
      <c r="M108" s="49">
        <f t="shared" si="14"/>
        <v>9.24</v>
      </c>
      <c r="N108" s="50" t="e">
        <f>#VALUE!</f>
        <v>#VALUE!</v>
      </c>
      <c r="O108" s="66">
        <v>15</v>
      </c>
      <c r="P108" s="57" t="s">
        <v>191</v>
      </c>
    </row>
    <row r="109" spans="1:16" ht="15">
      <c r="A109" s="43">
        <f t="shared" si="13"/>
        <v>8</v>
      </c>
      <c r="B109" s="44">
        <v>229</v>
      </c>
      <c r="C109" s="62" t="s">
        <v>193</v>
      </c>
      <c r="D109" s="63">
        <v>36694</v>
      </c>
      <c r="E109" s="64" t="s">
        <v>90</v>
      </c>
      <c r="F109" s="65" t="s">
        <v>40</v>
      </c>
      <c r="G109" s="49">
        <v>8.8</v>
      </c>
      <c r="H109" s="49">
        <v>8.91</v>
      </c>
      <c r="I109" s="49">
        <v>8.86</v>
      </c>
      <c r="J109" s="49">
        <v>8.87</v>
      </c>
      <c r="K109" s="49">
        <v>8.76</v>
      </c>
      <c r="L109" s="49">
        <v>9.04</v>
      </c>
      <c r="M109" s="49">
        <f t="shared" si="14"/>
        <v>9.04</v>
      </c>
      <c r="N109" s="50" t="e">
        <f>#VALUE!</f>
        <v>#VALUE!</v>
      </c>
      <c r="O109" s="66">
        <v>14</v>
      </c>
      <c r="P109" s="57" t="s">
        <v>185</v>
      </c>
    </row>
    <row r="110" spans="1:16" ht="15.75" thickBot="1">
      <c r="A110" s="43"/>
      <c r="B110" s="44">
        <v>54</v>
      </c>
      <c r="C110" s="62" t="s">
        <v>194</v>
      </c>
      <c r="D110" s="63">
        <v>36025</v>
      </c>
      <c r="E110" s="64" t="s">
        <v>24</v>
      </c>
      <c r="F110" s="65" t="s">
        <v>40</v>
      </c>
      <c r="G110" s="49" t="s">
        <v>102</v>
      </c>
      <c r="H110" s="49" t="s">
        <v>55</v>
      </c>
      <c r="I110" s="49" t="s">
        <v>55</v>
      </c>
      <c r="J110" s="49"/>
      <c r="K110" s="49"/>
      <c r="L110" s="49"/>
      <c r="M110" s="49" t="s">
        <v>78</v>
      </c>
      <c r="N110" s="50"/>
      <c r="O110" s="66" t="s">
        <v>150</v>
      </c>
      <c r="P110" s="57" t="s">
        <v>77</v>
      </c>
    </row>
    <row r="111" spans="1:16" ht="15.75" thickBot="1">
      <c r="A111" s="37" t="s">
        <v>195</v>
      </c>
      <c r="B111" s="38"/>
      <c r="C111" s="38"/>
      <c r="D111" s="39"/>
      <c r="E111" s="40"/>
      <c r="F111" s="38"/>
      <c r="G111" s="41"/>
      <c r="H111" s="41"/>
      <c r="I111" s="41"/>
      <c r="J111" s="41"/>
      <c r="K111" s="41"/>
      <c r="L111" s="41"/>
      <c r="M111" s="41"/>
      <c r="N111" s="38"/>
      <c r="O111" s="38"/>
      <c r="P111" s="42"/>
    </row>
    <row r="112" spans="1:16" ht="15">
      <c r="A112" s="43">
        <f aca="true" t="shared" si="15" ref="A112:A122">RANK(M112,$M$112:$M$124)</f>
        <v>1</v>
      </c>
      <c r="B112" s="44">
        <v>70</v>
      </c>
      <c r="C112" s="45" t="s">
        <v>196</v>
      </c>
      <c r="D112" s="46">
        <v>35907</v>
      </c>
      <c r="E112" s="47" t="s">
        <v>24</v>
      </c>
      <c r="F112" s="48" t="s">
        <v>40</v>
      </c>
      <c r="G112" s="49">
        <v>10.84</v>
      </c>
      <c r="H112" s="49">
        <v>10.86</v>
      </c>
      <c r="I112" s="49">
        <v>11.28</v>
      </c>
      <c r="J112" s="49">
        <v>11.38</v>
      </c>
      <c r="K112" s="49">
        <v>11.04</v>
      </c>
      <c r="L112" s="49">
        <v>11.67</v>
      </c>
      <c r="M112" s="49">
        <f aca="true" t="shared" si="16" ref="M112:M122">MAX(G112:L112)</f>
        <v>11.67</v>
      </c>
      <c r="N112" s="56" t="str">
        <f aca="true" t="shared" si="17" ref="N112:N122">IF(M112&gt;=13,"1р",IF(M112&gt;=11,"2р",IF(M112&gt;=9.5,"3р",IF(M112&gt;8,"1юн.",IF(M112&gt;=7.5,"2юн.",IF(M112&gt;=6.5,"3юн.",IF(M112&lt;6.5,"б/р")))))))</f>
        <v>2р</v>
      </c>
      <c r="O112" s="51">
        <v>27</v>
      </c>
      <c r="P112" s="52" t="s">
        <v>117</v>
      </c>
    </row>
    <row r="113" spans="1:16" ht="15">
      <c r="A113" s="43">
        <f t="shared" si="15"/>
        <v>2</v>
      </c>
      <c r="B113" s="44">
        <v>63</v>
      </c>
      <c r="C113" s="45" t="s">
        <v>197</v>
      </c>
      <c r="D113" s="46">
        <v>36259</v>
      </c>
      <c r="E113" s="47" t="s">
        <v>24</v>
      </c>
      <c r="F113" s="48" t="s">
        <v>40</v>
      </c>
      <c r="G113" s="49">
        <v>8.68</v>
      </c>
      <c r="H113" s="49">
        <v>9.26</v>
      </c>
      <c r="I113" s="49">
        <v>8.95</v>
      </c>
      <c r="J113" s="49">
        <v>9.38</v>
      </c>
      <c r="K113" s="49">
        <v>9.22</v>
      </c>
      <c r="L113" s="49">
        <v>9.87</v>
      </c>
      <c r="M113" s="49">
        <f t="shared" si="16"/>
        <v>9.87</v>
      </c>
      <c r="N113" s="56" t="str">
        <f t="shared" si="17"/>
        <v>3р</v>
      </c>
      <c r="O113" s="51">
        <v>24</v>
      </c>
      <c r="P113" s="52" t="s">
        <v>198</v>
      </c>
    </row>
    <row r="114" spans="1:16" ht="15">
      <c r="A114" s="43">
        <f t="shared" si="15"/>
        <v>3</v>
      </c>
      <c r="B114" s="44">
        <v>415</v>
      </c>
      <c r="C114" s="45" t="s">
        <v>199</v>
      </c>
      <c r="D114" s="46">
        <v>36287</v>
      </c>
      <c r="E114" s="47" t="s">
        <v>21</v>
      </c>
      <c r="F114" s="48" t="s">
        <v>40</v>
      </c>
      <c r="G114" s="49">
        <v>9.7</v>
      </c>
      <c r="H114" s="49">
        <v>9.53</v>
      </c>
      <c r="I114" s="49">
        <v>9.36</v>
      </c>
      <c r="J114" s="49">
        <v>9.7</v>
      </c>
      <c r="K114" s="49">
        <v>9.23</v>
      </c>
      <c r="L114" s="49">
        <v>9.65</v>
      </c>
      <c r="M114" s="49">
        <f t="shared" si="16"/>
        <v>9.7</v>
      </c>
      <c r="N114" s="56" t="str">
        <f t="shared" si="17"/>
        <v>3р</v>
      </c>
      <c r="O114" s="51">
        <v>21</v>
      </c>
      <c r="P114" s="52" t="s">
        <v>200</v>
      </c>
    </row>
    <row r="115" spans="1:16" ht="15">
      <c r="A115" s="43">
        <f t="shared" si="15"/>
        <v>4</v>
      </c>
      <c r="B115" s="44">
        <v>10</v>
      </c>
      <c r="C115" s="45" t="s">
        <v>201</v>
      </c>
      <c r="D115" s="46">
        <v>35837</v>
      </c>
      <c r="E115" s="47" t="s">
        <v>101</v>
      </c>
      <c r="F115" s="48" t="s">
        <v>40</v>
      </c>
      <c r="G115" s="49" t="s">
        <v>55</v>
      </c>
      <c r="H115" s="49">
        <v>9.33</v>
      </c>
      <c r="I115" s="49">
        <v>8.85</v>
      </c>
      <c r="J115" s="49">
        <v>9.36</v>
      </c>
      <c r="K115" s="49">
        <v>9.29</v>
      </c>
      <c r="L115" s="49">
        <v>9.23</v>
      </c>
      <c r="M115" s="49">
        <f t="shared" si="16"/>
        <v>9.36</v>
      </c>
      <c r="N115" s="56" t="str">
        <f t="shared" si="17"/>
        <v>1юн.</v>
      </c>
      <c r="O115" s="51">
        <v>19</v>
      </c>
      <c r="P115" s="52" t="s">
        <v>202</v>
      </c>
    </row>
    <row r="116" spans="1:16" ht="15">
      <c r="A116" s="43">
        <f t="shared" si="15"/>
        <v>5</v>
      </c>
      <c r="B116" s="44">
        <v>435</v>
      </c>
      <c r="C116" s="45" t="s">
        <v>203</v>
      </c>
      <c r="D116" s="46">
        <v>36049</v>
      </c>
      <c r="E116" s="47" t="s">
        <v>21</v>
      </c>
      <c r="F116" s="48" t="s">
        <v>40</v>
      </c>
      <c r="G116" s="49">
        <v>8.72</v>
      </c>
      <c r="H116" s="49">
        <v>9.24</v>
      </c>
      <c r="I116" s="49">
        <v>9.12</v>
      </c>
      <c r="J116" s="49" t="s">
        <v>55</v>
      </c>
      <c r="K116" s="49">
        <v>9.34</v>
      </c>
      <c r="L116" s="49" t="s">
        <v>55</v>
      </c>
      <c r="M116" s="49">
        <f t="shared" si="16"/>
        <v>9.34</v>
      </c>
      <c r="N116" s="56" t="str">
        <f t="shared" si="17"/>
        <v>1юн.</v>
      </c>
      <c r="O116" s="51">
        <v>17</v>
      </c>
      <c r="P116" s="52" t="s">
        <v>204</v>
      </c>
    </row>
    <row r="117" spans="1:16" ht="15">
      <c r="A117" s="43">
        <f t="shared" si="15"/>
        <v>6</v>
      </c>
      <c r="B117" s="44">
        <v>420</v>
      </c>
      <c r="C117" s="45" t="s">
        <v>205</v>
      </c>
      <c r="D117" s="46" t="s">
        <v>206</v>
      </c>
      <c r="E117" s="47" t="s">
        <v>21</v>
      </c>
      <c r="F117" s="48" t="s">
        <v>40</v>
      </c>
      <c r="G117" s="49">
        <v>8.91</v>
      </c>
      <c r="H117" s="49">
        <v>8.79</v>
      </c>
      <c r="I117" s="49">
        <v>8.28</v>
      </c>
      <c r="J117" s="49">
        <v>8.67</v>
      </c>
      <c r="K117" s="49">
        <v>8.39</v>
      </c>
      <c r="L117" s="49">
        <v>8.81</v>
      </c>
      <c r="M117" s="49">
        <f t="shared" si="16"/>
        <v>8.91</v>
      </c>
      <c r="N117" s="56" t="str">
        <f t="shared" si="17"/>
        <v>1юн.</v>
      </c>
      <c r="O117" s="51">
        <v>16</v>
      </c>
      <c r="P117" s="52" t="s">
        <v>207</v>
      </c>
    </row>
    <row r="118" spans="1:16" ht="15">
      <c r="A118" s="43">
        <f t="shared" si="15"/>
        <v>7</v>
      </c>
      <c r="B118" s="44">
        <v>605</v>
      </c>
      <c r="C118" s="45" t="s">
        <v>208</v>
      </c>
      <c r="D118" s="46">
        <v>36024</v>
      </c>
      <c r="E118" s="47" t="s">
        <v>114</v>
      </c>
      <c r="F118" s="48" t="s">
        <v>40</v>
      </c>
      <c r="G118" s="49">
        <v>6.79</v>
      </c>
      <c r="H118" s="49">
        <v>8.34</v>
      </c>
      <c r="I118" s="49">
        <v>7.3</v>
      </c>
      <c r="J118" s="49">
        <v>7.89</v>
      </c>
      <c r="K118" s="49">
        <v>8.38</v>
      </c>
      <c r="L118" s="49">
        <v>8.26</v>
      </c>
      <c r="M118" s="49">
        <f t="shared" si="16"/>
        <v>8.38</v>
      </c>
      <c r="N118" s="56" t="str">
        <f t="shared" si="17"/>
        <v>1юн.</v>
      </c>
      <c r="O118" s="51">
        <v>15</v>
      </c>
      <c r="P118" s="52" t="s">
        <v>209</v>
      </c>
    </row>
    <row r="119" spans="1:16" ht="15">
      <c r="A119" s="43">
        <f t="shared" si="15"/>
        <v>8</v>
      </c>
      <c r="B119" s="44">
        <v>236</v>
      </c>
      <c r="C119" s="45" t="s">
        <v>210</v>
      </c>
      <c r="D119" s="46">
        <v>36123</v>
      </c>
      <c r="E119" s="47" t="s">
        <v>90</v>
      </c>
      <c r="F119" s="48" t="s">
        <v>40</v>
      </c>
      <c r="G119" s="49">
        <v>8.02</v>
      </c>
      <c r="H119" s="49">
        <v>8.12</v>
      </c>
      <c r="I119" s="49">
        <v>8.26</v>
      </c>
      <c r="J119" s="49">
        <v>8.02</v>
      </c>
      <c r="K119" s="49">
        <v>7.99</v>
      </c>
      <c r="L119" s="49">
        <v>8.32</v>
      </c>
      <c r="M119" s="49">
        <f t="shared" si="16"/>
        <v>8.32</v>
      </c>
      <c r="N119" s="56" t="str">
        <f t="shared" si="17"/>
        <v>1юн.</v>
      </c>
      <c r="O119" s="51">
        <v>14</v>
      </c>
      <c r="P119" s="52" t="s">
        <v>185</v>
      </c>
    </row>
    <row r="120" spans="1:16" ht="15">
      <c r="A120" s="43">
        <f t="shared" si="15"/>
        <v>9</v>
      </c>
      <c r="B120" s="44">
        <v>875</v>
      </c>
      <c r="C120" s="45" t="s">
        <v>211</v>
      </c>
      <c r="D120" s="46">
        <v>36495</v>
      </c>
      <c r="E120" s="47" t="s">
        <v>35</v>
      </c>
      <c r="F120" s="48" t="s">
        <v>36</v>
      </c>
      <c r="G120" s="49">
        <v>7.51</v>
      </c>
      <c r="H120" s="49">
        <v>7.95</v>
      </c>
      <c r="I120" s="49">
        <v>7.69</v>
      </c>
      <c r="J120" s="49"/>
      <c r="K120" s="49"/>
      <c r="L120" s="49"/>
      <c r="M120" s="49">
        <f t="shared" si="16"/>
        <v>7.95</v>
      </c>
      <c r="N120" s="56" t="str">
        <f t="shared" si="17"/>
        <v>2юн.</v>
      </c>
      <c r="O120" s="51">
        <v>13</v>
      </c>
      <c r="P120" s="52" t="s">
        <v>212</v>
      </c>
    </row>
    <row r="121" spans="1:16" ht="15">
      <c r="A121" s="43">
        <f t="shared" si="15"/>
        <v>10</v>
      </c>
      <c r="B121" s="44">
        <v>359</v>
      </c>
      <c r="C121" s="45" t="s">
        <v>213</v>
      </c>
      <c r="D121" s="46">
        <v>35874</v>
      </c>
      <c r="E121" s="47" t="s">
        <v>156</v>
      </c>
      <c r="F121" s="48" t="s">
        <v>40</v>
      </c>
      <c r="G121" s="49">
        <v>6.65</v>
      </c>
      <c r="H121" s="49">
        <v>5.94</v>
      </c>
      <c r="I121" s="49">
        <v>5.84</v>
      </c>
      <c r="J121" s="49"/>
      <c r="K121" s="49"/>
      <c r="L121" s="49"/>
      <c r="M121" s="49">
        <f t="shared" si="16"/>
        <v>6.65</v>
      </c>
      <c r="N121" s="56" t="str">
        <f t="shared" si="17"/>
        <v>3юн.</v>
      </c>
      <c r="O121" s="51">
        <v>12</v>
      </c>
      <c r="P121" s="52" t="s">
        <v>191</v>
      </c>
    </row>
    <row r="122" spans="1:16" ht="15">
      <c r="A122" s="43">
        <f t="shared" si="15"/>
        <v>11</v>
      </c>
      <c r="B122" s="44">
        <v>194</v>
      </c>
      <c r="C122" s="45" t="s">
        <v>214</v>
      </c>
      <c r="D122" s="46">
        <v>36292</v>
      </c>
      <c r="E122" s="47" t="s">
        <v>30</v>
      </c>
      <c r="F122" s="48" t="s">
        <v>40</v>
      </c>
      <c r="G122" s="49">
        <v>6.37</v>
      </c>
      <c r="H122" s="49">
        <v>6.48</v>
      </c>
      <c r="I122" s="49">
        <v>6.42</v>
      </c>
      <c r="J122" s="49"/>
      <c r="K122" s="49"/>
      <c r="L122" s="49"/>
      <c r="M122" s="49">
        <f t="shared" si="16"/>
        <v>6.48</v>
      </c>
      <c r="N122" s="56" t="str">
        <f t="shared" si="17"/>
        <v>б/р</v>
      </c>
      <c r="O122" s="51">
        <v>11</v>
      </c>
      <c r="P122" s="52" t="s">
        <v>43</v>
      </c>
    </row>
    <row r="123" spans="1:16" ht="15">
      <c r="A123" s="43"/>
      <c r="B123" s="44">
        <v>434</v>
      </c>
      <c r="C123" s="45" t="s">
        <v>215</v>
      </c>
      <c r="D123" s="46">
        <v>35978</v>
      </c>
      <c r="E123" s="47" t="s">
        <v>74</v>
      </c>
      <c r="F123" s="48" t="s">
        <v>40</v>
      </c>
      <c r="G123" s="49"/>
      <c r="H123" s="49"/>
      <c r="I123" s="49"/>
      <c r="J123" s="49"/>
      <c r="K123" s="49"/>
      <c r="L123" s="49"/>
      <c r="M123" s="49" t="s">
        <v>72</v>
      </c>
      <c r="N123" s="56"/>
      <c r="O123" s="51" t="s">
        <v>150</v>
      </c>
      <c r="P123" s="52" t="s">
        <v>216</v>
      </c>
    </row>
    <row r="124" spans="1:16" ht="15.75" thickBot="1">
      <c r="A124" s="43"/>
      <c r="B124" s="44">
        <v>606</v>
      </c>
      <c r="C124" s="45" t="s">
        <v>217</v>
      </c>
      <c r="D124" s="46">
        <v>35847</v>
      </c>
      <c r="E124" s="47" t="s">
        <v>114</v>
      </c>
      <c r="F124" s="48" t="s">
        <v>40</v>
      </c>
      <c r="G124" s="49" t="s">
        <v>55</v>
      </c>
      <c r="H124" s="49" t="s">
        <v>55</v>
      </c>
      <c r="I124" s="49" t="s">
        <v>55</v>
      </c>
      <c r="J124" s="49"/>
      <c r="K124" s="49"/>
      <c r="L124" s="49"/>
      <c r="M124" s="49" t="s">
        <v>78</v>
      </c>
      <c r="N124" s="56"/>
      <c r="O124" s="51" t="s">
        <v>150</v>
      </c>
      <c r="P124" s="52" t="s">
        <v>209</v>
      </c>
    </row>
    <row r="125" spans="1:16" ht="15.75" thickBot="1">
      <c r="A125" s="37" t="s">
        <v>218</v>
      </c>
      <c r="B125" s="38"/>
      <c r="C125" s="38"/>
      <c r="D125" s="39"/>
      <c r="E125" s="40"/>
      <c r="F125" s="38"/>
      <c r="G125" s="41"/>
      <c r="H125" s="41"/>
      <c r="I125" s="41"/>
      <c r="J125" s="41"/>
      <c r="K125" s="41"/>
      <c r="L125" s="41"/>
      <c r="M125" s="41"/>
      <c r="N125" s="38"/>
      <c r="O125" s="38"/>
      <c r="P125" s="42"/>
    </row>
    <row r="126" spans="1:16" ht="15">
      <c r="A126" s="43">
        <f aca="true" t="shared" si="18" ref="A126:A137">RANK(M126,$M$126:$M$137)</f>
        <v>1</v>
      </c>
      <c r="B126" s="44">
        <v>70</v>
      </c>
      <c r="C126" s="45" t="s">
        <v>196</v>
      </c>
      <c r="D126" s="46">
        <v>35907</v>
      </c>
      <c r="E126" s="47" t="s">
        <v>24</v>
      </c>
      <c r="F126" s="48" t="s">
        <v>40</v>
      </c>
      <c r="G126" s="49">
        <v>28.3</v>
      </c>
      <c r="H126" s="49" t="s">
        <v>55</v>
      </c>
      <c r="I126" s="49">
        <v>30.62</v>
      </c>
      <c r="J126" s="49">
        <v>30.15</v>
      </c>
      <c r="K126" s="49">
        <v>30</v>
      </c>
      <c r="L126" s="49">
        <v>30.73</v>
      </c>
      <c r="M126" s="49">
        <f aca="true" t="shared" si="19" ref="M126:M137">MAX(G126:L126)</f>
        <v>30.73</v>
      </c>
      <c r="N126" s="56" t="str">
        <f aca="true" t="shared" si="20" ref="N126:N137">IF(M126&gt;=48,"КМС",IF(M126&gt;=40,"1р",IF(M126&gt;=32,"2р",IF(M126&gt;=28,"3р",IF(M126&gt;25,"1юн.",IF(M126&gt;19,"2юн.",IF(M126&gt;16,"3юн.",IF(M126&lt;16,"б/р"))))))))</f>
        <v>3р</v>
      </c>
      <c r="O126" s="51">
        <v>27</v>
      </c>
      <c r="P126" s="52" t="s">
        <v>117</v>
      </c>
    </row>
    <row r="127" spans="1:16" ht="15">
      <c r="A127" s="43">
        <f t="shared" si="18"/>
        <v>2</v>
      </c>
      <c r="B127" s="44">
        <v>916</v>
      </c>
      <c r="C127" s="45" t="s">
        <v>219</v>
      </c>
      <c r="D127" s="46">
        <v>35920</v>
      </c>
      <c r="E127" s="47" t="s">
        <v>104</v>
      </c>
      <c r="F127" s="48" t="s">
        <v>40</v>
      </c>
      <c r="G127" s="49" t="s">
        <v>55</v>
      </c>
      <c r="H127" s="49">
        <v>24.18</v>
      </c>
      <c r="I127" s="49">
        <v>28.28</v>
      </c>
      <c r="J127" s="49">
        <v>27.25</v>
      </c>
      <c r="K127" s="49">
        <v>27.54</v>
      </c>
      <c r="L127" s="49" t="s">
        <v>55</v>
      </c>
      <c r="M127" s="49">
        <f t="shared" si="19"/>
        <v>28.28</v>
      </c>
      <c r="N127" s="56" t="str">
        <f t="shared" si="20"/>
        <v>3р</v>
      </c>
      <c r="O127" s="51">
        <v>24</v>
      </c>
      <c r="P127" s="52" t="s">
        <v>220</v>
      </c>
    </row>
    <row r="128" spans="1:16" ht="15">
      <c r="A128" s="43">
        <f t="shared" si="18"/>
        <v>3</v>
      </c>
      <c r="B128" s="44">
        <v>606</v>
      </c>
      <c r="C128" s="45" t="s">
        <v>217</v>
      </c>
      <c r="D128" s="46">
        <v>35847</v>
      </c>
      <c r="E128" s="47" t="s">
        <v>114</v>
      </c>
      <c r="F128" s="48" t="s">
        <v>40</v>
      </c>
      <c r="G128" s="49">
        <v>24</v>
      </c>
      <c r="H128" s="49" t="s">
        <v>55</v>
      </c>
      <c r="I128" s="49" t="s">
        <v>55</v>
      </c>
      <c r="J128" s="49">
        <v>20.78</v>
      </c>
      <c r="K128" s="49">
        <v>22.9</v>
      </c>
      <c r="L128" s="49" t="s">
        <v>55</v>
      </c>
      <c r="M128" s="49">
        <f t="shared" si="19"/>
        <v>24</v>
      </c>
      <c r="N128" s="56" t="str">
        <f t="shared" si="20"/>
        <v>2юн.</v>
      </c>
      <c r="O128" s="51">
        <v>21</v>
      </c>
      <c r="P128" s="52" t="s">
        <v>209</v>
      </c>
    </row>
    <row r="129" spans="1:16" ht="15">
      <c r="A129" s="43">
        <f t="shared" si="18"/>
        <v>4</v>
      </c>
      <c r="B129" s="44">
        <v>435</v>
      </c>
      <c r="C129" s="45" t="s">
        <v>203</v>
      </c>
      <c r="D129" s="46">
        <v>36049</v>
      </c>
      <c r="E129" s="47" t="s">
        <v>21</v>
      </c>
      <c r="F129" s="48" t="s">
        <v>40</v>
      </c>
      <c r="G129" s="49" t="s">
        <v>55</v>
      </c>
      <c r="H129" s="49">
        <v>19.6</v>
      </c>
      <c r="I129" s="49" t="s">
        <v>55</v>
      </c>
      <c r="J129" s="49">
        <v>20.02</v>
      </c>
      <c r="K129" s="49">
        <v>21.9</v>
      </c>
      <c r="L129" s="49">
        <v>23.15</v>
      </c>
      <c r="M129" s="49">
        <f t="shared" si="19"/>
        <v>23.15</v>
      </c>
      <c r="N129" s="56" t="str">
        <f t="shared" si="20"/>
        <v>2юн.</v>
      </c>
      <c r="O129" s="51">
        <v>19</v>
      </c>
      <c r="P129" s="52" t="s">
        <v>204</v>
      </c>
    </row>
    <row r="130" spans="1:16" ht="15">
      <c r="A130" s="43">
        <f t="shared" si="18"/>
        <v>5</v>
      </c>
      <c r="B130" s="44">
        <v>875</v>
      </c>
      <c r="C130" s="45" t="s">
        <v>211</v>
      </c>
      <c r="D130" s="46">
        <v>36495</v>
      </c>
      <c r="E130" s="47" t="s">
        <v>35</v>
      </c>
      <c r="F130" s="48" t="s">
        <v>36</v>
      </c>
      <c r="G130" s="49">
        <v>22.91</v>
      </c>
      <c r="H130" s="49">
        <v>21.68</v>
      </c>
      <c r="I130" s="49">
        <v>22.42</v>
      </c>
      <c r="J130" s="49">
        <v>22.17</v>
      </c>
      <c r="K130" s="49">
        <v>21.4</v>
      </c>
      <c r="L130" s="49" t="s">
        <v>55</v>
      </c>
      <c r="M130" s="49">
        <f t="shared" si="19"/>
        <v>22.91</v>
      </c>
      <c r="N130" s="56" t="str">
        <f t="shared" si="20"/>
        <v>2юн.</v>
      </c>
      <c r="O130" s="51">
        <v>17</v>
      </c>
      <c r="P130" s="52" t="s">
        <v>212</v>
      </c>
    </row>
    <row r="131" spans="1:16" ht="15">
      <c r="A131" s="43">
        <f t="shared" si="18"/>
        <v>6</v>
      </c>
      <c r="B131" s="44">
        <v>236</v>
      </c>
      <c r="C131" s="45" t="s">
        <v>210</v>
      </c>
      <c r="D131" s="46">
        <v>36123</v>
      </c>
      <c r="E131" s="47" t="s">
        <v>90</v>
      </c>
      <c r="F131" s="48" t="s">
        <v>40</v>
      </c>
      <c r="G131" s="49">
        <v>18.93</v>
      </c>
      <c r="H131" s="49">
        <v>17.85</v>
      </c>
      <c r="I131" s="49">
        <v>20.22</v>
      </c>
      <c r="J131" s="49">
        <v>21.58</v>
      </c>
      <c r="K131" s="49">
        <v>20.55</v>
      </c>
      <c r="L131" s="49">
        <v>20.15</v>
      </c>
      <c r="M131" s="49">
        <f t="shared" si="19"/>
        <v>21.58</v>
      </c>
      <c r="N131" s="56" t="str">
        <f t="shared" si="20"/>
        <v>2юн.</v>
      </c>
      <c r="O131" s="51">
        <v>16</v>
      </c>
      <c r="P131" s="52" t="s">
        <v>185</v>
      </c>
    </row>
    <row r="132" spans="1:16" ht="15">
      <c r="A132" s="43">
        <f t="shared" si="18"/>
        <v>7</v>
      </c>
      <c r="B132" s="44">
        <v>63</v>
      </c>
      <c r="C132" s="45" t="s">
        <v>197</v>
      </c>
      <c r="D132" s="46">
        <v>36259</v>
      </c>
      <c r="E132" s="47" t="s">
        <v>24</v>
      </c>
      <c r="F132" s="48" t="s">
        <v>40</v>
      </c>
      <c r="G132" s="49">
        <v>20.47</v>
      </c>
      <c r="H132" s="49">
        <v>17.7</v>
      </c>
      <c r="I132" s="49" t="s">
        <v>55</v>
      </c>
      <c r="J132" s="49">
        <v>17.92</v>
      </c>
      <c r="K132" s="49">
        <v>17.77</v>
      </c>
      <c r="L132" s="49">
        <v>19.88</v>
      </c>
      <c r="M132" s="49">
        <f t="shared" si="19"/>
        <v>20.47</v>
      </c>
      <c r="N132" s="56" t="str">
        <f t="shared" si="20"/>
        <v>2юн.</v>
      </c>
      <c r="O132" s="51">
        <v>15</v>
      </c>
      <c r="P132" s="52" t="s">
        <v>198</v>
      </c>
    </row>
    <row r="133" spans="1:16" ht="15">
      <c r="A133" s="43">
        <f t="shared" si="18"/>
        <v>8</v>
      </c>
      <c r="B133" s="44">
        <v>415</v>
      </c>
      <c r="C133" s="45" t="s">
        <v>199</v>
      </c>
      <c r="D133" s="46">
        <v>36287</v>
      </c>
      <c r="E133" s="47" t="s">
        <v>21</v>
      </c>
      <c r="F133" s="48" t="s">
        <v>40</v>
      </c>
      <c r="G133" s="49" t="s">
        <v>55</v>
      </c>
      <c r="H133" s="49">
        <v>18.83</v>
      </c>
      <c r="I133" s="49">
        <v>19.43</v>
      </c>
      <c r="J133" s="49" t="s">
        <v>55</v>
      </c>
      <c r="K133" s="49" t="s">
        <v>55</v>
      </c>
      <c r="L133" s="49" t="s">
        <v>55</v>
      </c>
      <c r="M133" s="49">
        <f t="shared" si="19"/>
        <v>19.43</v>
      </c>
      <c r="N133" s="56" t="str">
        <f t="shared" si="20"/>
        <v>2юн.</v>
      </c>
      <c r="O133" s="51">
        <v>14</v>
      </c>
      <c r="P133" s="52" t="s">
        <v>200</v>
      </c>
    </row>
    <row r="134" spans="1:16" ht="15">
      <c r="A134" s="43">
        <f t="shared" si="18"/>
        <v>9</v>
      </c>
      <c r="B134" s="44">
        <v>199</v>
      </c>
      <c r="C134" s="45" t="s">
        <v>221</v>
      </c>
      <c r="D134" s="46">
        <v>35925</v>
      </c>
      <c r="E134" s="47" t="s">
        <v>30</v>
      </c>
      <c r="F134" s="48" t="s">
        <v>40</v>
      </c>
      <c r="G134" s="49">
        <v>17.5</v>
      </c>
      <c r="H134" s="49">
        <v>18.63</v>
      </c>
      <c r="I134" s="49">
        <v>14.9</v>
      </c>
      <c r="J134" s="49"/>
      <c r="K134" s="49"/>
      <c r="L134" s="49"/>
      <c r="M134" s="49">
        <f t="shared" si="19"/>
        <v>18.63</v>
      </c>
      <c r="N134" s="56" t="str">
        <f t="shared" si="20"/>
        <v>3юн.</v>
      </c>
      <c r="O134" s="51">
        <v>13</v>
      </c>
      <c r="P134" s="52" t="s">
        <v>43</v>
      </c>
    </row>
    <row r="135" spans="1:16" ht="15">
      <c r="A135" s="43">
        <f t="shared" si="18"/>
        <v>10</v>
      </c>
      <c r="B135" s="44">
        <v>232</v>
      </c>
      <c r="C135" s="45" t="s">
        <v>222</v>
      </c>
      <c r="D135" s="46">
        <v>36003</v>
      </c>
      <c r="E135" s="47" t="s">
        <v>90</v>
      </c>
      <c r="F135" s="48" t="s">
        <v>40</v>
      </c>
      <c r="G135" s="49" t="s">
        <v>55</v>
      </c>
      <c r="H135" s="49">
        <v>17.73</v>
      </c>
      <c r="I135" s="49">
        <v>17.71</v>
      </c>
      <c r="J135" s="49"/>
      <c r="K135" s="49"/>
      <c r="L135" s="49"/>
      <c r="M135" s="49">
        <f t="shared" si="19"/>
        <v>17.73</v>
      </c>
      <c r="N135" s="56" t="str">
        <f t="shared" si="20"/>
        <v>3юн.</v>
      </c>
      <c r="O135" s="51">
        <v>12</v>
      </c>
      <c r="P135" s="52" t="s">
        <v>223</v>
      </c>
    </row>
    <row r="136" spans="1:16" ht="15">
      <c r="A136" s="43">
        <f t="shared" si="18"/>
        <v>11</v>
      </c>
      <c r="B136" s="44">
        <v>420</v>
      </c>
      <c r="C136" s="45" t="s">
        <v>205</v>
      </c>
      <c r="D136" s="46" t="s">
        <v>206</v>
      </c>
      <c r="E136" s="47" t="s">
        <v>21</v>
      </c>
      <c r="F136" s="48" t="s">
        <v>40</v>
      </c>
      <c r="G136" s="49">
        <v>17.35</v>
      </c>
      <c r="H136" s="49" t="s">
        <v>55</v>
      </c>
      <c r="I136" s="49" t="s">
        <v>55</v>
      </c>
      <c r="J136" s="49"/>
      <c r="K136" s="49"/>
      <c r="L136" s="49"/>
      <c r="M136" s="49">
        <f t="shared" si="19"/>
        <v>17.35</v>
      </c>
      <c r="N136" s="56" t="str">
        <f t="shared" si="20"/>
        <v>3юн.</v>
      </c>
      <c r="O136" s="51">
        <v>11</v>
      </c>
      <c r="P136" s="52" t="s">
        <v>207</v>
      </c>
    </row>
    <row r="137" spans="1:16" ht="15.75" thickBot="1">
      <c r="A137" s="43">
        <f t="shared" si="18"/>
        <v>12</v>
      </c>
      <c r="B137" s="44">
        <v>3</v>
      </c>
      <c r="C137" s="45" t="s">
        <v>224</v>
      </c>
      <c r="D137" s="46">
        <v>36476</v>
      </c>
      <c r="E137" s="47" t="s">
        <v>80</v>
      </c>
      <c r="F137" s="48" t="s">
        <v>93</v>
      </c>
      <c r="G137" s="49">
        <v>16.37</v>
      </c>
      <c r="H137" s="49">
        <v>16.13</v>
      </c>
      <c r="I137" s="49">
        <v>16.28</v>
      </c>
      <c r="J137" s="49"/>
      <c r="K137" s="49"/>
      <c r="L137" s="49"/>
      <c r="M137" s="49">
        <f t="shared" si="19"/>
        <v>16.37</v>
      </c>
      <c r="N137" s="56" t="str">
        <f t="shared" si="20"/>
        <v>3юн.</v>
      </c>
      <c r="O137" s="51">
        <v>10</v>
      </c>
      <c r="P137" s="52" t="s">
        <v>141</v>
      </c>
    </row>
    <row r="138" spans="1:16" ht="15.75" thickBot="1">
      <c r="A138" s="37" t="s">
        <v>225</v>
      </c>
      <c r="B138" s="38"/>
      <c r="C138" s="38"/>
      <c r="D138" s="39"/>
      <c r="E138" s="40"/>
      <c r="F138" s="38"/>
      <c r="G138" s="41"/>
      <c r="H138" s="41"/>
      <c r="I138" s="41"/>
      <c r="J138" s="41"/>
      <c r="K138" s="41"/>
      <c r="L138" s="41"/>
      <c r="M138" s="41"/>
      <c r="N138" s="38"/>
      <c r="O138" s="38"/>
      <c r="P138" s="42"/>
    </row>
    <row r="139" spans="1:16" ht="15">
      <c r="A139" s="43">
        <f>RANK(M139,$M$139:$M$148)</f>
        <v>1</v>
      </c>
      <c r="B139" s="44">
        <v>916</v>
      </c>
      <c r="C139" s="45" t="s">
        <v>219</v>
      </c>
      <c r="D139" s="46">
        <v>35920</v>
      </c>
      <c r="E139" s="47" t="s">
        <v>104</v>
      </c>
      <c r="F139" s="48" t="s">
        <v>40</v>
      </c>
      <c r="G139" s="49">
        <v>27.49</v>
      </c>
      <c r="H139" s="49">
        <v>30.38</v>
      </c>
      <c r="I139" s="49">
        <v>28.48</v>
      </c>
      <c r="J139" s="49">
        <v>24.74</v>
      </c>
      <c r="K139" s="49">
        <v>28.33</v>
      </c>
      <c r="L139" s="49">
        <v>33.2</v>
      </c>
      <c r="M139" s="49">
        <f aca="true" t="shared" si="21" ref="M139:M146">MAX(G139:L139)</f>
        <v>33.2</v>
      </c>
      <c r="N139" s="56">
        <v>2</v>
      </c>
      <c r="O139" s="51">
        <v>27</v>
      </c>
      <c r="P139" s="52" t="s">
        <v>220</v>
      </c>
    </row>
    <row r="140" spans="1:16" ht="15">
      <c r="A140" s="43">
        <f>RANK(M140,$M$139:$M$148)</f>
        <v>2</v>
      </c>
      <c r="B140" s="44">
        <v>605</v>
      </c>
      <c r="C140" s="45" t="s">
        <v>208</v>
      </c>
      <c r="D140" s="46">
        <v>36024</v>
      </c>
      <c r="E140" s="47" t="s">
        <v>114</v>
      </c>
      <c r="F140" s="48" t="s">
        <v>40</v>
      </c>
      <c r="G140" s="49">
        <v>26.93</v>
      </c>
      <c r="H140" s="49">
        <v>28.41</v>
      </c>
      <c r="I140" s="49">
        <v>30.36</v>
      </c>
      <c r="J140" s="49">
        <v>27.28</v>
      </c>
      <c r="K140" s="49">
        <v>25.96</v>
      </c>
      <c r="L140" s="49">
        <v>29.49</v>
      </c>
      <c r="M140" s="49">
        <f t="shared" si="21"/>
        <v>30.36</v>
      </c>
      <c r="N140" s="56">
        <v>3</v>
      </c>
      <c r="O140" s="51">
        <v>24</v>
      </c>
      <c r="P140" s="52" t="s">
        <v>209</v>
      </c>
    </row>
    <row r="141" spans="1:16" ht="15">
      <c r="A141" s="43">
        <f>RANK(M141,$M$139:$M$148)</f>
        <v>3</v>
      </c>
      <c r="B141" s="44">
        <v>5</v>
      </c>
      <c r="C141" s="45" t="s">
        <v>174</v>
      </c>
      <c r="D141" s="46">
        <v>36250</v>
      </c>
      <c r="E141" s="47" t="s">
        <v>98</v>
      </c>
      <c r="F141" s="48" t="s">
        <v>40</v>
      </c>
      <c r="G141" s="49">
        <v>27.95</v>
      </c>
      <c r="H141" s="49">
        <v>29.61</v>
      </c>
      <c r="I141" s="49">
        <v>29.73</v>
      </c>
      <c r="J141" s="49">
        <v>26.16</v>
      </c>
      <c r="K141" s="49">
        <v>29.48</v>
      </c>
      <c r="L141" s="49">
        <v>27.7</v>
      </c>
      <c r="M141" s="49">
        <f t="shared" si="21"/>
        <v>29.73</v>
      </c>
      <c r="N141" s="56">
        <v>3</v>
      </c>
      <c r="O141" s="51">
        <v>21</v>
      </c>
      <c r="P141" s="52" t="s">
        <v>175</v>
      </c>
    </row>
    <row r="142" spans="1:16" ht="15">
      <c r="A142" s="43">
        <v>4</v>
      </c>
      <c r="B142" s="44">
        <v>359</v>
      </c>
      <c r="C142" s="45" t="s">
        <v>213</v>
      </c>
      <c r="D142" s="46">
        <v>35874</v>
      </c>
      <c r="E142" s="47" t="s">
        <v>156</v>
      </c>
      <c r="F142" s="48" t="s">
        <v>40</v>
      </c>
      <c r="G142" s="49" t="s">
        <v>226</v>
      </c>
      <c r="H142" s="49">
        <v>21.2</v>
      </c>
      <c r="I142" s="49">
        <v>17.78</v>
      </c>
      <c r="J142" s="49">
        <v>18.98</v>
      </c>
      <c r="K142" s="49">
        <v>17.4</v>
      </c>
      <c r="L142" s="49">
        <v>19.8</v>
      </c>
      <c r="M142" s="49">
        <f t="shared" si="21"/>
        <v>21.2</v>
      </c>
      <c r="N142" s="56" t="s">
        <v>111</v>
      </c>
      <c r="O142" s="51">
        <v>19</v>
      </c>
      <c r="P142" s="52" t="s">
        <v>191</v>
      </c>
    </row>
    <row r="143" spans="1:16" ht="15">
      <c r="A143" s="43">
        <v>5</v>
      </c>
      <c r="B143" s="44">
        <v>12</v>
      </c>
      <c r="C143" s="45" t="s">
        <v>227</v>
      </c>
      <c r="D143" s="46" t="s">
        <v>228</v>
      </c>
      <c r="E143" s="47" t="s">
        <v>83</v>
      </c>
      <c r="F143" s="48" t="s">
        <v>40</v>
      </c>
      <c r="G143" s="49">
        <v>18.55</v>
      </c>
      <c r="H143" s="49">
        <v>18.46</v>
      </c>
      <c r="I143" s="49">
        <v>17.52</v>
      </c>
      <c r="J143" s="49">
        <v>14.92</v>
      </c>
      <c r="K143" s="49">
        <v>17.06</v>
      </c>
      <c r="L143" s="49">
        <v>17.9</v>
      </c>
      <c r="M143" s="49">
        <f t="shared" si="21"/>
        <v>18.55</v>
      </c>
      <c r="N143" s="56" t="str">
        <f>IF(M143&gt;=49,"КМС",IF(M143&gt;=42,"1р",IF(M143&gt;=35,"2р",IF(M143&gt;=28,"3р",IF(M143&gt;=21,"1юн.",IF(M143&gt;=19,"2юн.",IF(M143&gt;=16,"3юн.",IF(M143&lt;16,"б/р"))))))))</f>
        <v>3юн.</v>
      </c>
      <c r="O143" s="51" t="s">
        <v>84</v>
      </c>
      <c r="P143" s="52" t="s">
        <v>163</v>
      </c>
    </row>
    <row r="144" spans="1:16" ht="15">
      <c r="A144" s="43">
        <v>6</v>
      </c>
      <c r="B144" s="44">
        <v>371</v>
      </c>
      <c r="C144" s="45" t="s">
        <v>229</v>
      </c>
      <c r="D144" s="46">
        <v>35842</v>
      </c>
      <c r="E144" s="47" t="s">
        <v>156</v>
      </c>
      <c r="F144" s="48" t="s">
        <v>40</v>
      </c>
      <c r="G144" s="49">
        <v>16.74</v>
      </c>
      <c r="H144" s="49">
        <v>14.03</v>
      </c>
      <c r="I144" s="49">
        <v>15.96</v>
      </c>
      <c r="J144" s="49">
        <v>13.53</v>
      </c>
      <c r="K144" s="49">
        <v>15.9</v>
      </c>
      <c r="L144" s="49">
        <v>15.89</v>
      </c>
      <c r="M144" s="49">
        <f t="shared" si="21"/>
        <v>16.74</v>
      </c>
      <c r="N144" s="56" t="str">
        <f>IF(M144&gt;=49,"КМС",IF(M144&gt;=42,"1р",IF(M144&gt;=35,"2р",IF(M144&gt;=28,"3р",IF(M144&gt;=21,"1юн.",IF(M144&gt;=19,"2юн.",IF(M144&gt;=16,"3юн.",IF(M144&lt;16,"б/р"))))))))</f>
        <v>3юн.</v>
      </c>
      <c r="O144" s="51">
        <v>17</v>
      </c>
      <c r="P144" s="52" t="s">
        <v>191</v>
      </c>
    </row>
    <row r="145" spans="1:16" ht="15">
      <c r="A145" s="43">
        <v>7</v>
      </c>
      <c r="B145" s="44">
        <v>62</v>
      </c>
      <c r="C145" s="45" t="s">
        <v>230</v>
      </c>
      <c r="D145" s="46">
        <v>36476</v>
      </c>
      <c r="E145" s="47" t="s">
        <v>83</v>
      </c>
      <c r="F145" s="48" t="s">
        <v>93</v>
      </c>
      <c r="G145" s="49">
        <v>13.52</v>
      </c>
      <c r="H145" s="49">
        <v>14.04</v>
      </c>
      <c r="I145" s="49">
        <v>16.14</v>
      </c>
      <c r="J145" s="49">
        <v>14.01</v>
      </c>
      <c r="K145" s="49">
        <v>13.28</v>
      </c>
      <c r="L145" s="49">
        <v>14.3</v>
      </c>
      <c r="M145" s="49">
        <f t="shared" si="21"/>
        <v>16.14</v>
      </c>
      <c r="N145" s="56" t="str">
        <f>IF(M145&gt;=49,"КМС",IF(M145&gt;=42,"1р",IF(M145&gt;=35,"2р",IF(M145&gt;=28,"3р",IF(M145&gt;=21,"1юн.",IF(M145&gt;=19,"2юн.",IF(M145&gt;=16,"3юн.",IF(M145&lt;16,"б/р"))))))))</f>
        <v>3юн.</v>
      </c>
      <c r="O145" s="51" t="s">
        <v>84</v>
      </c>
      <c r="P145" s="52" t="s">
        <v>141</v>
      </c>
    </row>
    <row r="146" spans="1:16" ht="15">
      <c r="A146" s="43">
        <v>8</v>
      </c>
      <c r="B146" s="44">
        <v>274</v>
      </c>
      <c r="C146" s="45" t="s">
        <v>231</v>
      </c>
      <c r="D146" s="46">
        <v>36074</v>
      </c>
      <c r="E146" s="47" t="s">
        <v>66</v>
      </c>
      <c r="F146" s="48" t="s">
        <v>40</v>
      </c>
      <c r="G146" s="49">
        <v>12.2</v>
      </c>
      <c r="H146" s="49">
        <v>14.26</v>
      </c>
      <c r="I146" s="49" t="s">
        <v>55</v>
      </c>
      <c r="J146" s="49">
        <v>12.48</v>
      </c>
      <c r="K146" s="49" t="s">
        <v>55</v>
      </c>
      <c r="L146" s="49">
        <v>14.22</v>
      </c>
      <c r="M146" s="49">
        <f t="shared" si="21"/>
        <v>14.26</v>
      </c>
      <c r="N146" s="56" t="str">
        <f>IF(M146&gt;=49,"КМС",IF(M146&gt;=42,"1р",IF(M146&gt;=35,"2р",IF(M146&gt;=28,"3р",IF(M146&gt;=21,"1юн.",IF(M146&gt;=19,"2юн.",IF(M146&gt;=16,"3юн.",IF(M146&lt;16,"б/р"))))))))</f>
        <v>б/р</v>
      </c>
      <c r="O146" s="51">
        <v>16</v>
      </c>
      <c r="P146" s="52" t="s">
        <v>202</v>
      </c>
    </row>
    <row r="147" spans="1:16" ht="15">
      <c r="A147" s="43"/>
      <c r="B147" s="44">
        <v>434</v>
      </c>
      <c r="C147" s="45" t="s">
        <v>215</v>
      </c>
      <c r="D147" s="46">
        <v>35978</v>
      </c>
      <c r="E147" s="47" t="s">
        <v>74</v>
      </c>
      <c r="F147" s="48" t="s">
        <v>40</v>
      </c>
      <c r="G147" s="49"/>
      <c r="H147" s="49"/>
      <c r="I147" s="49"/>
      <c r="J147" s="49"/>
      <c r="K147" s="49"/>
      <c r="L147" s="49"/>
      <c r="M147" s="49" t="s">
        <v>72</v>
      </c>
      <c r="N147" s="56"/>
      <c r="O147" s="51" t="s">
        <v>150</v>
      </c>
      <c r="P147" s="52" t="s">
        <v>216</v>
      </c>
    </row>
    <row r="148" spans="1:16" ht="15.75" thickBot="1">
      <c r="A148" s="43"/>
      <c r="B148" s="44">
        <v>11</v>
      </c>
      <c r="C148" s="45" t="s">
        <v>201</v>
      </c>
      <c r="D148" s="46">
        <v>35837</v>
      </c>
      <c r="E148" s="47" t="s">
        <v>101</v>
      </c>
      <c r="F148" s="48" t="s">
        <v>40</v>
      </c>
      <c r="G148" s="49">
        <v>24.85</v>
      </c>
      <c r="H148" s="49">
        <v>28.37</v>
      </c>
      <c r="I148" s="49">
        <v>25.23</v>
      </c>
      <c r="J148" s="49"/>
      <c r="K148" s="49"/>
      <c r="L148" s="49"/>
      <c r="M148" s="49">
        <f>MAX(G148:L148)</f>
        <v>28.37</v>
      </c>
      <c r="N148" s="56" t="str">
        <f>IF(M148&gt;=49,"КМС",IF(M148&gt;=42,"1р",IF(M148&gt;=35,"2р",IF(M148&gt;=28,"3р",IF(M148&gt;=21,"1юн.",IF(M148&gt;=19,"2юн.",IF(M148&gt;=16,"3юн.",IF(M148&lt;16,"б/р"))))))))</f>
        <v>3р</v>
      </c>
      <c r="O148" s="51" t="s">
        <v>152</v>
      </c>
      <c r="P148" s="52" t="s">
        <v>202</v>
      </c>
    </row>
    <row r="149" spans="1:16" ht="15.75" thickBot="1">
      <c r="A149" s="37" t="s">
        <v>232</v>
      </c>
      <c r="B149" s="38"/>
      <c r="C149" s="38"/>
      <c r="D149" s="39"/>
      <c r="E149" s="40"/>
      <c r="F149" s="38"/>
      <c r="G149" s="41"/>
      <c r="H149" s="41"/>
      <c r="I149" s="41"/>
      <c r="J149" s="41"/>
      <c r="K149" s="41"/>
      <c r="L149" s="41"/>
      <c r="M149" s="41"/>
      <c r="N149" s="38"/>
      <c r="O149" s="38"/>
      <c r="P149" s="42"/>
    </row>
    <row r="150" spans="1:16" ht="15">
      <c r="A150" s="43">
        <v>1</v>
      </c>
      <c r="B150" s="44">
        <v>199</v>
      </c>
      <c r="C150" s="45" t="s">
        <v>221</v>
      </c>
      <c r="D150" s="46">
        <v>35925</v>
      </c>
      <c r="E150" s="47" t="s">
        <v>30</v>
      </c>
      <c r="F150" s="48" t="s">
        <v>40</v>
      </c>
      <c r="G150" s="49">
        <v>36.09</v>
      </c>
      <c r="H150" s="49" t="s">
        <v>55</v>
      </c>
      <c r="I150" s="49">
        <v>31.84</v>
      </c>
      <c r="J150" s="49" t="s">
        <v>55</v>
      </c>
      <c r="K150" s="49">
        <v>36.08</v>
      </c>
      <c r="L150" s="49" t="s">
        <v>55</v>
      </c>
      <c r="M150" s="49">
        <f aca="true" t="shared" si="22" ref="M150:M157">MAX(G150:L150)</f>
        <v>36.09</v>
      </c>
      <c r="N150" s="56" t="str">
        <f aca="true" t="shared" si="23" ref="N150:N157">IF(M150&gt;=42,"2р",IF(M150&gt;=36,"3р",IF(M150&gt;=31,"1юн.",IF(M150&gt;=26,"2юн.",IF(M150&gt;=22,"3юн.",IF(M150&lt;22,"б/р"))))))</f>
        <v>3р</v>
      </c>
      <c r="O150" s="51">
        <v>27</v>
      </c>
      <c r="P150" s="52" t="s">
        <v>43</v>
      </c>
    </row>
    <row r="151" spans="1:16" ht="15">
      <c r="A151" s="43">
        <v>2</v>
      </c>
      <c r="B151" s="44">
        <v>274</v>
      </c>
      <c r="C151" s="45" t="s">
        <v>231</v>
      </c>
      <c r="D151" s="46">
        <v>36074</v>
      </c>
      <c r="E151" s="47" t="s">
        <v>66</v>
      </c>
      <c r="F151" s="48" t="s">
        <v>40</v>
      </c>
      <c r="G151" s="49" t="s">
        <v>55</v>
      </c>
      <c r="H151" s="49">
        <v>33.52</v>
      </c>
      <c r="I151" s="49">
        <v>30.42</v>
      </c>
      <c r="J151" s="49">
        <v>31.55</v>
      </c>
      <c r="K151" s="49" t="s">
        <v>55</v>
      </c>
      <c r="L151" s="49">
        <v>33.87</v>
      </c>
      <c r="M151" s="49">
        <f t="shared" si="22"/>
        <v>33.87</v>
      </c>
      <c r="N151" s="56" t="str">
        <f t="shared" si="23"/>
        <v>1юн.</v>
      </c>
      <c r="O151" s="51">
        <v>24</v>
      </c>
      <c r="P151" s="52" t="s">
        <v>202</v>
      </c>
    </row>
    <row r="152" spans="1:16" ht="15">
      <c r="A152" s="43">
        <v>3</v>
      </c>
      <c r="B152" s="44">
        <v>3</v>
      </c>
      <c r="C152" s="45" t="s">
        <v>224</v>
      </c>
      <c r="D152" s="46">
        <v>36476</v>
      </c>
      <c r="E152" s="47" t="s">
        <v>80</v>
      </c>
      <c r="F152" s="48" t="s">
        <v>93</v>
      </c>
      <c r="G152" s="49" t="s">
        <v>55</v>
      </c>
      <c r="H152" s="49" t="s">
        <v>55</v>
      </c>
      <c r="I152" s="49">
        <v>29.24</v>
      </c>
      <c r="J152" s="49">
        <v>31.98</v>
      </c>
      <c r="K152" s="49">
        <v>32.66</v>
      </c>
      <c r="L152" s="49" t="s">
        <v>55</v>
      </c>
      <c r="M152" s="49">
        <f t="shared" si="22"/>
        <v>32.66</v>
      </c>
      <c r="N152" s="56" t="str">
        <f t="shared" si="23"/>
        <v>1юн.</v>
      </c>
      <c r="O152" s="51">
        <v>21</v>
      </c>
      <c r="P152" s="52" t="s">
        <v>141</v>
      </c>
    </row>
    <row r="153" spans="1:16" ht="15">
      <c r="A153" s="43">
        <v>4</v>
      </c>
      <c r="B153" s="44">
        <v>10</v>
      </c>
      <c r="C153" s="45" t="s">
        <v>233</v>
      </c>
      <c r="D153" s="46">
        <v>36244</v>
      </c>
      <c r="E153" s="47" t="s">
        <v>83</v>
      </c>
      <c r="F153" s="48" t="s">
        <v>40</v>
      </c>
      <c r="G153" s="49" t="s">
        <v>55</v>
      </c>
      <c r="H153" s="49">
        <v>29.94</v>
      </c>
      <c r="I153" s="49" t="s">
        <v>55</v>
      </c>
      <c r="J153" s="49">
        <v>27.39</v>
      </c>
      <c r="K153" s="49">
        <v>31.58</v>
      </c>
      <c r="L153" s="49">
        <v>27.46</v>
      </c>
      <c r="M153" s="49">
        <f t="shared" si="22"/>
        <v>31.58</v>
      </c>
      <c r="N153" s="56" t="str">
        <f t="shared" si="23"/>
        <v>1юн.</v>
      </c>
      <c r="O153" s="51" t="s">
        <v>84</v>
      </c>
      <c r="P153" s="52" t="s">
        <v>202</v>
      </c>
    </row>
    <row r="154" spans="1:16" ht="15">
      <c r="A154" s="43">
        <v>5</v>
      </c>
      <c r="B154" s="44">
        <v>11</v>
      </c>
      <c r="C154" s="45" t="s">
        <v>201</v>
      </c>
      <c r="D154" s="46">
        <v>35837</v>
      </c>
      <c r="E154" s="47" t="s">
        <v>101</v>
      </c>
      <c r="F154" s="48" t="s">
        <v>40</v>
      </c>
      <c r="G154" s="49">
        <v>29.22</v>
      </c>
      <c r="H154" s="49">
        <v>26.69</v>
      </c>
      <c r="I154" s="49">
        <v>29.18</v>
      </c>
      <c r="J154" s="49" t="s">
        <v>55</v>
      </c>
      <c r="K154" s="49">
        <v>30.15</v>
      </c>
      <c r="L154" s="49">
        <v>30.82</v>
      </c>
      <c r="M154" s="49">
        <f t="shared" si="22"/>
        <v>30.82</v>
      </c>
      <c r="N154" s="56" t="str">
        <f t="shared" si="23"/>
        <v>2юн.</v>
      </c>
      <c r="O154" s="51">
        <v>19</v>
      </c>
      <c r="P154" s="52" t="s">
        <v>202</v>
      </c>
    </row>
    <row r="155" spans="1:16" ht="15">
      <c r="A155" s="43">
        <v>6</v>
      </c>
      <c r="B155" s="44">
        <v>62</v>
      </c>
      <c r="C155" s="45" t="s">
        <v>230</v>
      </c>
      <c r="D155" s="46">
        <v>36476</v>
      </c>
      <c r="E155" s="47" t="s">
        <v>83</v>
      </c>
      <c r="F155" s="48" t="s">
        <v>93</v>
      </c>
      <c r="G155" s="49">
        <v>27.89</v>
      </c>
      <c r="H155" s="49" t="s">
        <v>55</v>
      </c>
      <c r="I155" s="49">
        <v>27.68</v>
      </c>
      <c r="J155" s="49">
        <v>29.14</v>
      </c>
      <c r="K155" s="49">
        <v>28.73</v>
      </c>
      <c r="L155" s="49" t="s">
        <v>55</v>
      </c>
      <c r="M155" s="49">
        <f t="shared" si="22"/>
        <v>29.14</v>
      </c>
      <c r="N155" s="56" t="str">
        <f t="shared" si="23"/>
        <v>2юн.</v>
      </c>
      <c r="O155" s="51" t="s">
        <v>84</v>
      </c>
      <c r="P155" s="52" t="s">
        <v>141</v>
      </c>
    </row>
    <row r="156" spans="1:16" ht="15">
      <c r="A156" s="43">
        <v>7</v>
      </c>
      <c r="B156" s="44">
        <v>232</v>
      </c>
      <c r="C156" s="45" t="s">
        <v>222</v>
      </c>
      <c r="D156" s="46">
        <v>36003</v>
      </c>
      <c r="E156" s="47" t="s">
        <v>90</v>
      </c>
      <c r="F156" s="48" t="s">
        <v>40</v>
      </c>
      <c r="G156" s="49" t="s">
        <v>55</v>
      </c>
      <c r="H156" s="49">
        <v>28.14</v>
      </c>
      <c r="I156" s="49">
        <v>27.44</v>
      </c>
      <c r="J156" s="49" t="s">
        <v>55</v>
      </c>
      <c r="K156" s="49" t="s">
        <v>55</v>
      </c>
      <c r="L156" s="49" t="s">
        <v>55</v>
      </c>
      <c r="M156" s="49">
        <f t="shared" si="22"/>
        <v>28.14</v>
      </c>
      <c r="N156" s="56" t="str">
        <f t="shared" si="23"/>
        <v>2юн.</v>
      </c>
      <c r="O156" s="51">
        <v>17</v>
      </c>
      <c r="P156" s="52" t="s">
        <v>223</v>
      </c>
    </row>
    <row r="157" spans="1:16" ht="15">
      <c r="A157" s="43">
        <v>8</v>
      </c>
      <c r="B157" s="44">
        <v>194</v>
      </c>
      <c r="C157" s="45" t="s">
        <v>214</v>
      </c>
      <c r="D157" s="46">
        <v>36292</v>
      </c>
      <c r="E157" s="47" t="s">
        <v>30</v>
      </c>
      <c r="F157" s="48" t="s">
        <v>40</v>
      </c>
      <c r="G157" s="49">
        <v>21.86</v>
      </c>
      <c r="H157" s="49">
        <v>17.93</v>
      </c>
      <c r="I157" s="49" t="s">
        <v>55</v>
      </c>
      <c r="J157" s="49">
        <v>17.82</v>
      </c>
      <c r="K157" s="49" t="s">
        <v>55</v>
      </c>
      <c r="L157" s="49">
        <v>21.75</v>
      </c>
      <c r="M157" s="49">
        <f t="shared" si="22"/>
        <v>21.86</v>
      </c>
      <c r="N157" s="56" t="str">
        <f t="shared" si="23"/>
        <v>б/р</v>
      </c>
      <c r="O157" s="51">
        <v>16</v>
      </c>
      <c r="P157" s="52" t="s">
        <v>43</v>
      </c>
    </row>
    <row r="158" spans="1:16" ht="15">
      <c r="A158" s="43"/>
      <c r="B158" s="44">
        <v>219</v>
      </c>
      <c r="C158" s="45" t="s">
        <v>234</v>
      </c>
      <c r="D158" s="46">
        <v>35719</v>
      </c>
      <c r="E158" s="47" t="s">
        <v>83</v>
      </c>
      <c r="F158" s="48" t="s">
        <v>36</v>
      </c>
      <c r="G158" s="49" t="s">
        <v>55</v>
      </c>
      <c r="H158" s="49" t="s">
        <v>55</v>
      </c>
      <c r="I158" s="49" t="s">
        <v>55</v>
      </c>
      <c r="J158" s="49"/>
      <c r="K158" s="49"/>
      <c r="L158" s="49"/>
      <c r="M158" s="49" t="s">
        <v>78</v>
      </c>
      <c r="N158" s="56"/>
      <c r="O158" s="51" t="s">
        <v>152</v>
      </c>
      <c r="P158" s="52" t="s">
        <v>235</v>
      </c>
    </row>
    <row r="159" spans="1:16" ht="15">
      <c r="A159" s="43"/>
      <c r="B159" s="44">
        <v>616</v>
      </c>
      <c r="C159" s="45" t="s">
        <v>236</v>
      </c>
      <c r="D159" s="46">
        <v>35276</v>
      </c>
      <c r="E159" s="47" t="s">
        <v>83</v>
      </c>
      <c r="F159" s="48" t="s">
        <v>36</v>
      </c>
      <c r="G159" s="49">
        <v>50.29</v>
      </c>
      <c r="H159" s="49">
        <v>45.92</v>
      </c>
      <c r="I159" s="49" t="s">
        <v>55</v>
      </c>
      <c r="J159" s="49"/>
      <c r="K159" s="49"/>
      <c r="L159" s="49"/>
      <c r="M159" s="49">
        <f>MAX(G159:L159)</f>
        <v>50.29</v>
      </c>
      <c r="N159" s="56" t="str">
        <f>IF(M159&gt;=42,"2р",IF(M159&gt;=36,"3р",IF(M159&gt;=31,"1юн.",IF(M159&gt;=26,"2юн.",IF(M159&gt;=22,"3юн.",IF(M159&lt;22,"б/р"))))))</f>
        <v>2р</v>
      </c>
      <c r="O159" s="51" t="s">
        <v>152</v>
      </c>
      <c r="P159" s="52" t="s">
        <v>235</v>
      </c>
    </row>
    <row r="160" spans="1:16" ht="15">
      <c r="A160" s="43"/>
      <c r="B160" s="44">
        <v>249</v>
      </c>
      <c r="C160" s="45" t="s">
        <v>237</v>
      </c>
      <c r="D160" s="46">
        <v>35222</v>
      </c>
      <c r="E160" s="47" t="s">
        <v>83</v>
      </c>
      <c r="F160" s="48" t="s">
        <v>36</v>
      </c>
      <c r="G160" s="49" t="s">
        <v>55</v>
      </c>
      <c r="H160" s="49">
        <v>46.28</v>
      </c>
      <c r="I160" s="49" t="s">
        <v>55</v>
      </c>
      <c r="J160" s="49"/>
      <c r="K160" s="49"/>
      <c r="L160" s="49"/>
      <c r="M160" s="49">
        <f>MAX(G160:L160)</f>
        <v>46.28</v>
      </c>
      <c r="N160" s="56" t="str">
        <f>IF(M160&gt;=42,"2р",IF(M160&gt;=36,"3р",IF(M160&gt;=31,"1юн.",IF(M160&gt;=26,"2юн.",IF(M160&gt;=22,"3юн.",IF(M160&lt;22,"б/р"))))))</f>
        <v>2р</v>
      </c>
      <c r="O160" s="51" t="s">
        <v>152</v>
      </c>
      <c r="P160" s="52" t="s">
        <v>235</v>
      </c>
    </row>
    <row r="162" spans="4:12" ht="15"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4:12" ht="15">
      <c r="D163" s="70"/>
      <c r="E163" s="70"/>
      <c r="F163" s="70"/>
      <c r="G163" s="70"/>
      <c r="H163" s="68"/>
      <c r="I163" s="68"/>
      <c r="J163" s="68"/>
      <c r="K163" s="68"/>
      <c r="L163" s="68"/>
    </row>
    <row r="164" spans="4:12" ht="15">
      <c r="D164" s="71"/>
      <c r="E164" s="72"/>
      <c r="F164" s="72"/>
      <c r="G164" s="73"/>
      <c r="H164" s="73"/>
      <c r="I164" s="73"/>
      <c r="J164" s="73"/>
      <c r="K164" s="73"/>
      <c r="L164" s="73"/>
    </row>
  </sheetData>
  <sheetProtection/>
  <mergeCells count="11">
    <mergeCell ref="A2:A3"/>
    <mergeCell ref="B2:B3"/>
    <mergeCell ref="C2:C3"/>
    <mergeCell ref="D2:D3"/>
    <mergeCell ref="E2:E3"/>
    <mergeCell ref="G2:L2"/>
    <mergeCell ref="M2:M3"/>
    <mergeCell ref="N2:N3"/>
    <mergeCell ref="O2:O3"/>
    <mergeCell ref="P2:P3"/>
    <mergeCell ref="F2:F3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7" r:id="rId1"/>
  <rowBreaks count="2" manualBreakCount="2">
    <brk id="67" max="15" man="1"/>
    <brk id="13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8"/>
  <sheetViews>
    <sheetView view="pageBreakPreview" zoomScale="70" zoomScaleSheetLayoutView="70" zoomScalePageLayoutView="0" workbookViewId="0" topLeftCell="A283">
      <selection activeCell="A297" sqref="A297:K297"/>
    </sheetView>
  </sheetViews>
  <sheetFormatPr defaultColWidth="9.140625" defaultRowHeight="15"/>
  <cols>
    <col min="1" max="1" width="4.8515625" style="177" customWidth="1"/>
    <col min="2" max="2" width="6.00390625" style="177" customWidth="1"/>
    <col min="3" max="3" width="24.7109375" style="177" customWidth="1"/>
    <col min="4" max="4" width="12.140625" style="178" customWidth="1"/>
    <col min="5" max="5" width="14.421875" style="177" customWidth="1"/>
    <col min="6" max="6" width="13.00390625" style="177" customWidth="1"/>
    <col min="7" max="7" width="8.7109375" style="179" customWidth="1"/>
    <col min="8" max="8" width="7.7109375" style="179" customWidth="1"/>
    <col min="9" max="9" width="6.7109375" style="177" customWidth="1"/>
    <col min="10" max="10" width="5.28125" style="177" customWidth="1"/>
    <col min="11" max="11" width="31.421875" style="177" customWidth="1"/>
  </cols>
  <sheetData>
    <row r="1" spans="1:11" ht="16.5">
      <c r="A1" s="76"/>
      <c r="B1" s="76"/>
      <c r="C1" s="76"/>
      <c r="D1" s="77"/>
      <c r="E1" s="76"/>
      <c r="F1" s="78"/>
      <c r="G1" s="79"/>
      <c r="H1" s="80"/>
      <c r="I1" s="81"/>
      <c r="J1" s="76"/>
      <c r="K1" s="76"/>
    </row>
    <row r="2" spans="1:11" ht="40.5" customHeight="1">
      <c r="A2" s="457" t="s">
        <v>238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</row>
    <row r="3" spans="1:11" ht="17.25" thickBot="1">
      <c r="A3" s="458" t="s">
        <v>239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</row>
    <row r="4" spans="1:11" ht="15">
      <c r="A4" s="459" t="s">
        <v>2</v>
      </c>
      <c r="B4" s="461" t="s">
        <v>44</v>
      </c>
      <c r="C4" s="463" t="s">
        <v>45</v>
      </c>
      <c r="D4" s="465" t="s">
        <v>240</v>
      </c>
      <c r="E4" s="467" t="s">
        <v>6</v>
      </c>
      <c r="F4" s="469" t="s">
        <v>241</v>
      </c>
      <c r="G4" s="471" t="s">
        <v>242</v>
      </c>
      <c r="H4" s="471" t="s">
        <v>243</v>
      </c>
      <c r="I4" s="448" t="s">
        <v>12</v>
      </c>
      <c r="J4" s="450" t="s">
        <v>50</v>
      </c>
      <c r="K4" s="452" t="s">
        <v>51</v>
      </c>
    </row>
    <row r="5" spans="1:11" ht="48.75" customHeight="1" thickBot="1">
      <c r="A5" s="460"/>
      <c r="B5" s="462"/>
      <c r="C5" s="464"/>
      <c r="D5" s="466"/>
      <c r="E5" s="468"/>
      <c r="F5" s="470"/>
      <c r="G5" s="472"/>
      <c r="H5" s="472"/>
      <c r="I5" s="449"/>
      <c r="J5" s="451"/>
      <c r="K5" s="453"/>
    </row>
    <row r="6" spans="1:11" ht="17.25" thickBot="1">
      <c r="A6" s="454" t="s">
        <v>244</v>
      </c>
      <c r="B6" s="455"/>
      <c r="C6" s="455"/>
      <c r="D6" s="455"/>
      <c r="E6" s="455"/>
      <c r="F6" s="455"/>
      <c r="G6" s="455"/>
      <c r="H6" s="455"/>
      <c r="I6" s="455"/>
      <c r="J6" s="455"/>
      <c r="K6" s="456"/>
    </row>
    <row r="7" spans="1:11" ht="16.5">
      <c r="A7" s="415" t="s">
        <v>245</v>
      </c>
      <c r="B7" s="416"/>
      <c r="C7" s="416"/>
      <c r="D7" s="416"/>
      <c r="E7" s="416"/>
      <c r="F7" s="416"/>
      <c r="G7" s="416"/>
      <c r="H7" s="416"/>
      <c r="I7" s="416"/>
      <c r="J7" s="416"/>
      <c r="K7" s="417"/>
    </row>
    <row r="8" spans="1:11" ht="19.5" customHeight="1">
      <c r="A8" s="82">
        <v>1</v>
      </c>
      <c r="B8" s="83">
        <v>1</v>
      </c>
      <c r="C8" s="84" t="s">
        <v>246</v>
      </c>
      <c r="D8" s="85" t="s">
        <v>27</v>
      </c>
      <c r="E8" s="86" t="s">
        <v>98</v>
      </c>
      <c r="F8" s="87" t="s">
        <v>93</v>
      </c>
      <c r="G8" s="88">
        <v>7.85</v>
      </c>
      <c r="H8" s="89">
        <v>7.88</v>
      </c>
      <c r="I8" s="90" t="e">
        <f>#VALUE!</f>
        <v>#VALUE!</v>
      </c>
      <c r="J8" s="91">
        <v>27</v>
      </c>
      <c r="K8" s="92" t="s">
        <v>94</v>
      </c>
    </row>
    <row r="9" spans="1:11" ht="16.5">
      <c r="A9" s="93">
        <v>2</v>
      </c>
      <c r="B9" s="94">
        <v>4</v>
      </c>
      <c r="C9" s="95" t="s">
        <v>247</v>
      </c>
      <c r="D9" s="96">
        <v>36174</v>
      </c>
      <c r="E9" s="97" t="s">
        <v>98</v>
      </c>
      <c r="F9" s="98" t="s">
        <v>40</v>
      </c>
      <c r="G9" s="99">
        <v>8.02</v>
      </c>
      <c r="H9" s="99">
        <v>8.03</v>
      </c>
      <c r="I9" s="100" t="e">
        <f>#VALUE!</f>
        <v>#VALUE!</v>
      </c>
      <c r="J9" s="101">
        <v>24</v>
      </c>
      <c r="K9" s="102" t="s">
        <v>189</v>
      </c>
    </row>
    <row r="10" spans="1:11" ht="16.5">
      <c r="A10" s="93">
        <v>3</v>
      </c>
      <c r="B10" s="94">
        <v>19</v>
      </c>
      <c r="C10" s="95" t="s">
        <v>248</v>
      </c>
      <c r="D10" s="96">
        <v>35855</v>
      </c>
      <c r="E10" s="97" t="s">
        <v>83</v>
      </c>
      <c r="F10" s="97" t="s">
        <v>40</v>
      </c>
      <c r="G10" s="99">
        <v>8.36</v>
      </c>
      <c r="H10" s="103">
        <v>8.31</v>
      </c>
      <c r="I10" s="100" t="e">
        <f>#VALUE!</f>
        <v>#VALUE!</v>
      </c>
      <c r="J10" s="101" t="s">
        <v>84</v>
      </c>
      <c r="K10" s="102" t="s">
        <v>249</v>
      </c>
    </row>
    <row r="11" spans="1:11" ht="16.5">
      <c r="A11" s="93">
        <v>4</v>
      </c>
      <c r="B11" s="94">
        <v>9</v>
      </c>
      <c r="C11" s="95" t="s">
        <v>250</v>
      </c>
      <c r="D11" s="96">
        <v>36198</v>
      </c>
      <c r="E11" s="97" t="s">
        <v>149</v>
      </c>
      <c r="F11" s="97" t="s">
        <v>40</v>
      </c>
      <c r="G11" s="99">
        <v>8.28</v>
      </c>
      <c r="H11" s="103">
        <v>8.33</v>
      </c>
      <c r="I11" s="100" t="e">
        <f>#VALUE!</f>
        <v>#VALUE!</v>
      </c>
      <c r="J11" s="101" t="s">
        <v>84</v>
      </c>
      <c r="K11" s="102" t="s">
        <v>251</v>
      </c>
    </row>
    <row r="12" spans="1:11" ht="16.5">
      <c r="A12" s="279">
        <v>5</v>
      </c>
      <c r="B12" s="280">
        <v>815</v>
      </c>
      <c r="C12" s="281" t="s">
        <v>63</v>
      </c>
      <c r="D12" s="282">
        <v>35851</v>
      </c>
      <c r="E12" s="283" t="s">
        <v>54</v>
      </c>
      <c r="F12" s="283" t="s">
        <v>40</v>
      </c>
      <c r="G12" s="284">
        <v>8.35</v>
      </c>
      <c r="H12" s="285">
        <v>8.4</v>
      </c>
      <c r="I12" s="286" t="e">
        <f>#VALUE!</f>
        <v>#VALUE!</v>
      </c>
      <c r="J12" s="287">
        <v>21</v>
      </c>
      <c r="K12" s="288" t="s">
        <v>64</v>
      </c>
    </row>
    <row r="13" spans="1:11" ht="16.5">
      <c r="A13" s="93">
        <v>6</v>
      </c>
      <c r="B13" s="94">
        <v>436</v>
      </c>
      <c r="C13" s="95" t="s">
        <v>252</v>
      </c>
      <c r="D13" s="96">
        <v>36202</v>
      </c>
      <c r="E13" s="97" t="s">
        <v>74</v>
      </c>
      <c r="F13" s="97" t="s">
        <v>40</v>
      </c>
      <c r="G13" s="99">
        <v>8.41</v>
      </c>
      <c r="H13" s="103">
        <v>8.54</v>
      </c>
      <c r="I13" s="100" t="e">
        <f>#VALUE!</f>
        <v>#VALUE!</v>
      </c>
      <c r="J13" s="101">
        <v>19</v>
      </c>
      <c r="K13" s="102" t="s">
        <v>253</v>
      </c>
    </row>
    <row r="14" spans="1:11" ht="16.5">
      <c r="A14" s="93">
        <v>7</v>
      </c>
      <c r="B14" s="105">
        <v>26</v>
      </c>
      <c r="C14" s="95" t="s">
        <v>254</v>
      </c>
      <c r="D14" s="96" t="s">
        <v>206</v>
      </c>
      <c r="E14" s="97" t="s">
        <v>83</v>
      </c>
      <c r="F14" s="97"/>
      <c r="G14" s="99">
        <v>8.37</v>
      </c>
      <c r="H14" s="104">
        <v>8.56</v>
      </c>
      <c r="I14" s="100" t="e">
        <f>#VALUE!</f>
        <v>#VALUE!</v>
      </c>
      <c r="J14" s="101" t="s">
        <v>84</v>
      </c>
      <c r="K14" s="102" t="s">
        <v>189</v>
      </c>
    </row>
    <row r="15" spans="1:11" ht="16.5">
      <c r="A15" s="93">
        <v>8</v>
      </c>
      <c r="B15" s="94">
        <v>515</v>
      </c>
      <c r="C15" s="95" t="s">
        <v>255</v>
      </c>
      <c r="D15" s="96">
        <v>36214</v>
      </c>
      <c r="E15" s="97" t="s">
        <v>69</v>
      </c>
      <c r="F15" s="97" t="s">
        <v>40</v>
      </c>
      <c r="G15" s="99">
        <v>8.45</v>
      </c>
      <c r="H15" s="104"/>
      <c r="I15" s="100" t="e">
        <f>#VALUE!</f>
        <v>#VALUE!</v>
      </c>
      <c r="J15" s="101">
        <v>17</v>
      </c>
      <c r="K15" s="102" t="s">
        <v>256</v>
      </c>
    </row>
    <row r="16" spans="1:11" ht="16.5">
      <c r="A16" s="93">
        <v>9</v>
      </c>
      <c r="B16" s="94">
        <v>30</v>
      </c>
      <c r="C16" s="95" t="s">
        <v>257</v>
      </c>
      <c r="D16" s="96">
        <v>36466</v>
      </c>
      <c r="E16" s="97" t="s">
        <v>83</v>
      </c>
      <c r="F16" s="97"/>
      <c r="G16" s="99">
        <v>8.74</v>
      </c>
      <c r="H16" s="103"/>
      <c r="I16" s="100" t="e">
        <f>#VALUE!</f>
        <v>#VALUE!</v>
      </c>
      <c r="J16" s="101" t="s">
        <v>84</v>
      </c>
      <c r="K16" s="102" t="s">
        <v>258</v>
      </c>
    </row>
    <row r="17" spans="1:11" ht="16.5">
      <c r="A17" s="93">
        <v>10</v>
      </c>
      <c r="B17" s="94">
        <v>451</v>
      </c>
      <c r="C17" s="95" t="s">
        <v>259</v>
      </c>
      <c r="D17" s="96">
        <v>36230</v>
      </c>
      <c r="E17" s="97" t="s">
        <v>260</v>
      </c>
      <c r="F17" s="97" t="s">
        <v>40</v>
      </c>
      <c r="G17" s="99">
        <v>8.78</v>
      </c>
      <c r="H17" s="103"/>
      <c r="I17" s="100" t="e">
        <f>#VALUE!</f>
        <v>#VALUE!</v>
      </c>
      <c r="J17" s="101">
        <v>16</v>
      </c>
      <c r="K17" s="102" t="s">
        <v>261</v>
      </c>
    </row>
    <row r="18" spans="1:11" ht="16.5">
      <c r="A18" s="93">
        <v>11</v>
      </c>
      <c r="B18" s="94">
        <v>28</v>
      </c>
      <c r="C18" s="95" t="s">
        <v>262</v>
      </c>
      <c r="D18" s="96">
        <v>36317</v>
      </c>
      <c r="E18" s="97" t="s">
        <v>83</v>
      </c>
      <c r="F18" s="98"/>
      <c r="G18" s="104">
        <v>9.03</v>
      </c>
      <c r="H18" s="104"/>
      <c r="I18" s="100" t="e">
        <f>#VALUE!</f>
        <v>#VALUE!</v>
      </c>
      <c r="J18" s="101" t="s">
        <v>84</v>
      </c>
      <c r="K18" s="102" t="s">
        <v>258</v>
      </c>
    </row>
    <row r="19" spans="1:11" ht="16.5">
      <c r="A19" s="93">
        <v>12</v>
      </c>
      <c r="B19" s="94">
        <v>458</v>
      </c>
      <c r="C19" s="95" t="s">
        <v>263</v>
      </c>
      <c r="D19" s="96">
        <v>35810</v>
      </c>
      <c r="E19" s="97" t="s">
        <v>260</v>
      </c>
      <c r="F19" s="97" t="s">
        <v>40</v>
      </c>
      <c r="G19" s="99">
        <v>9.25</v>
      </c>
      <c r="H19" s="103"/>
      <c r="I19" s="100" t="e">
        <f>#VALUE!</f>
        <v>#VALUE!</v>
      </c>
      <c r="J19" s="101">
        <v>15</v>
      </c>
      <c r="K19" s="102" t="s">
        <v>261</v>
      </c>
    </row>
    <row r="20" spans="1:11" ht="16.5">
      <c r="A20" s="93">
        <v>13</v>
      </c>
      <c r="B20" s="94">
        <v>214</v>
      </c>
      <c r="C20" s="95" t="s">
        <v>92</v>
      </c>
      <c r="D20" s="96">
        <v>36239</v>
      </c>
      <c r="E20" s="97" t="s">
        <v>83</v>
      </c>
      <c r="F20" s="98" t="s">
        <v>93</v>
      </c>
      <c r="G20" s="99">
        <v>9.61</v>
      </c>
      <c r="H20" s="99"/>
      <c r="I20" s="100" t="s">
        <v>134</v>
      </c>
      <c r="J20" s="101" t="s">
        <v>84</v>
      </c>
      <c r="K20" s="102" t="s">
        <v>94</v>
      </c>
    </row>
    <row r="21" spans="1:11" ht="16.5">
      <c r="A21" s="93"/>
      <c r="B21" s="94">
        <v>915</v>
      </c>
      <c r="C21" s="95" t="s">
        <v>264</v>
      </c>
      <c r="D21" s="96">
        <v>35950</v>
      </c>
      <c r="E21" s="97" t="s">
        <v>104</v>
      </c>
      <c r="F21" s="98" t="s">
        <v>40</v>
      </c>
      <c r="G21" s="99">
        <v>7.86</v>
      </c>
      <c r="H21" s="99" t="s">
        <v>42</v>
      </c>
      <c r="I21" s="100" t="s">
        <v>265</v>
      </c>
      <c r="J21" s="101" t="s">
        <v>150</v>
      </c>
      <c r="K21" s="102" t="s">
        <v>266</v>
      </c>
    </row>
    <row r="22" spans="1:11" ht="16.5">
      <c r="A22" s="93"/>
      <c r="B22" s="94">
        <v>34</v>
      </c>
      <c r="C22" s="95" t="s">
        <v>267</v>
      </c>
      <c r="D22" s="96">
        <v>36774</v>
      </c>
      <c r="E22" s="97" t="s">
        <v>83</v>
      </c>
      <c r="F22" s="97" t="s">
        <v>40</v>
      </c>
      <c r="G22" s="99" t="s">
        <v>72</v>
      </c>
      <c r="H22" s="106"/>
      <c r="I22" s="100"/>
      <c r="J22" s="101" t="s">
        <v>84</v>
      </c>
      <c r="K22" s="102" t="s">
        <v>249</v>
      </c>
    </row>
    <row r="23" spans="1:12" ht="17.25" thickBot="1">
      <c r="A23" s="430" t="s">
        <v>268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2"/>
      <c r="L23" s="67"/>
    </row>
    <row r="24" spans="1:12" ht="17.25" customHeight="1" thickBot="1">
      <c r="A24" s="442" t="s">
        <v>245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4"/>
      <c r="L24" s="67"/>
    </row>
    <row r="25" spans="1:12" ht="18" customHeight="1">
      <c r="A25" s="107">
        <v>1</v>
      </c>
      <c r="B25" s="108">
        <v>881</v>
      </c>
      <c r="C25" s="109" t="s">
        <v>269</v>
      </c>
      <c r="D25" s="110" t="s">
        <v>270</v>
      </c>
      <c r="E25" s="111" t="s">
        <v>35</v>
      </c>
      <c r="F25" s="112" t="s">
        <v>36</v>
      </c>
      <c r="G25" s="113">
        <v>40.67</v>
      </c>
      <c r="H25" s="114">
        <v>39.81</v>
      </c>
      <c r="I25" s="115" t="s">
        <v>271</v>
      </c>
      <c r="J25" s="116">
        <v>27</v>
      </c>
      <c r="K25" s="117" t="s">
        <v>173</v>
      </c>
      <c r="L25" s="67"/>
    </row>
    <row r="26" spans="1:12" ht="16.5">
      <c r="A26" s="118">
        <v>2</v>
      </c>
      <c r="B26" s="119">
        <v>4</v>
      </c>
      <c r="C26" s="120" t="s">
        <v>247</v>
      </c>
      <c r="D26" s="121">
        <v>36174</v>
      </c>
      <c r="E26" s="122" t="s">
        <v>98</v>
      </c>
      <c r="F26" s="123" t="s">
        <v>40</v>
      </c>
      <c r="G26" s="124">
        <v>40.9</v>
      </c>
      <c r="H26" s="125">
        <v>40.2</v>
      </c>
      <c r="I26" s="126" t="s">
        <v>271</v>
      </c>
      <c r="J26" s="127">
        <v>24</v>
      </c>
      <c r="K26" s="128" t="s">
        <v>189</v>
      </c>
      <c r="L26" s="67"/>
    </row>
    <row r="27" spans="1:12" ht="17.25" customHeight="1">
      <c r="A27" s="118">
        <v>3</v>
      </c>
      <c r="B27" s="119">
        <v>1</v>
      </c>
      <c r="C27" s="120" t="s">
        <v>246</v>
      </c>
      <c r="D27" s="121" t="s">
        <v>27</v>
      </c>
      <c r="E27" s="122" t="s">
        <v>98</v>
      </c>
      <c r="F27" s="123" t="s">
        <v>93</v>
      </c>
      <c r="G27" s="124">
        <v>40.64</v>
      </c>
      <c r="H27" s="125">
        <v>40.96</v>
      </c>
      <c r="I27" s="126" t="s">
        <v>265</v>
      </c>
      <c r="J27" s="127">
        <v>21</v>
      </c>
      <c r="K27" s="128" t="s">
        <v>94</v>
      </c>
      <c r="L27" s="67"/>
    </row>
    <row r="28" spans="1:12" ht="16.5">
      <c r="A28" s="118">
        <v>4</v>
      </c>
      <c r="B28" s="119">
        <v>38</v>
      </c>
      <c r="C28" s="120" t="s">
        <v>272</v>
      </c>
      <c r="D28" s="121">
        <v>35801</v>
      </c>
      <c r="E28" s="122" t="s">
        <v>83</v>
      </c>
      <c r="F28" s="123" t="s">
        <v>40</v>
      </c>
      <c r="G28" s="124">
        <v>41.77</v>
      </c>
      <c r="H28" s="125">
        <v>42.62</v>
      </c>
      <c r="I28" s="126" t="s">
        <v>265</v>
      </c>
      <c r="J28" s="127" t="s">
        <v>84</v>
      </c>
      <c r="K28" s="128" t="s">
        <v>189</v>
      </c>
      <c r="L28" s="67"/>
    </row>
    <row r="29" spans="1:11" ht="16.5">
      <c r="A29" s="118">
        <v>5</v>
      </c>
      <c r="B29" s="119">
        <v>36</v>
      </c>
      <c r="C29" s="120" t="s">
        <v>273</v>
      </c>
      <c r="D29" s="121">
        <v>35862</v>
      </c>
      <c r="E29" s="122" t="s">
        <v>149</v>
      </c>
      <c r="F29" s="123" t="s">
        <v>40</v>
      </c>
      <c r="G29" s="124">
        <v>41.81</v>
      </c>
      <c r="H29" s="125">
        <v>43.06</v>
      </c>
      <c r="I29" s="126" t="s">
        <v>265</v>
      </c>
      <c r="J29" s="127" t="s">
        <v>84</v>
      </c>
      <c r="K29" s="128" t="s">
        <v>258</v>
      </c>
    </row>
    <row r="30" spans="1:11" ht="16.5">
      <c r="A30" s="118">
        <v>6</v>
      </c>
      <c r="B30" s="119">
        <v>185</v>
      </c>
      <c r="C30" s="120" t="s">
        <v>274</v>
      </c>
      <c r="D30" s="121">
        <v>36133</v>
      </c>
      <c r="E30" s="122" t="s">
        <v>30</v>
      </c>
      <c r="F30" s="123" t="s">
        <v>40</v>
      </c>
      <c r="G30" s="124">
        <v>42.99</v>
      </c>
      <c r="H30" s="125">
        <v>43.55</v>
      </c>
      <c r="I30" s="126" t="s">
        <v>265</v>
      </c>
      <c r="J30" s="127">
        <v>19</v>
      </c>
      <c r="K30" s="128" t="s">
        <v>130</v>
      </c>
    </row>
    <row r="31" spans="1:11" ht="16.5">
      <c r="A31" s="118">
        <v>7</v>
      </c>
      <c r="B31" s="119">
        <v>26</v>
      </c>
      <c r="C31" s="120" t="s">
        <v>254</v>
      </c>
      <c r="D31" s="121" t="s">
        <v>206</v>
      </c>
      <c r="E31" s="122" t="s">
        <v>83</v>
      </c>
      <c r="F31" s="123"/>
      <c r="G31" s="124">
        <v>43.11</v>
      </c>
      <c r="H31" s="125">
        <v>43.76</v>
      </c>
      <c r="I31" s="126" t="s">
        <v>265</v>
      </c>
      <c r="J31" s="127" t="s">
        <v>84</v>
      </c>
      <c r="K31" s="128" t="s">
        <v>189</v>
      </c>
    </row>
    <row r="32" spans="1:11" ht="16.5">
      <c r="A32" s="118">
        <v>8</v>
      </c>
      <c r="B32" s="119">
        <v>9</v>
      </c>
      <c r="C32" s="120" t="s">
        <v>250</v>
      </c>
      <c r="D32" s="121">
        <v>36198</v>
      </c>
      <c r="E32" s="122" t="s">
        <v>83</v>
      </c>
      <c r="F32" s="123" t="s">
        <v>40</v>
      </c>
      <c r="G32" s="124">
        <v>43.61</v>
      </c>
      <c r="H32" s="125">
        <v>44.71</v>
      </c>
      <c r="I32" s="126" t="s">
        <v>275</v>
      </c>
      <c r="J32" s="127" t="s">
        <v>84</v>
      </c>
      <c r="K32" s="128" t="s">
        <v>251</v>
      </c>
    </row>
    <row r="33" spans="1:11" ht="16.5">
      <c r="A33" s="118">
        <v>9</v>
      </c>
      <c r="B33" s="119">
        <v>515</v>
      </c>
      <c r="C33" s="120" t="s">
        <v>255</v>
      </c>
      <c r="D33" s="121">
        <v>36214</v>
      </c>
      <c r="E33" s="122" t="s">
        <v>69</v>
      </c>
      <c r="F33" s="123" t="s">
        <v>40</v>
      </c>
      <c r="G33" s="124">
        <v>43.64</v>
      </c>
      <c r="H33" s="129"/>
      <c r="I33" s="126" t="s">
        <v>275</v>
      </c>
      <c r="J33" s="127">
        <v>17</v>
      </c>
      <c r="K33" s="128" t="s">
        <v>256</v>
      </c>
    </row>
    <row r="34" spans="1:11" ht="16.5">
      <c r="A34" s="118">
        <v>10</v>
      </c>
      <c r="B34" s="119">
        <v>436</v>
      </c>
      <c r="C34" s="120" t="s">
        <v>252</v>
      </c>
      <c r="D34" s="121">
        <v>36202</v>
      </c>
      <c r="E34" s="122" t="s">
        <v>74</v>
      </c>
      <c r="F34" s="123" t="s">
        <v>40</v>
      </c>
      <c r="G34" s="124">
        <v>43.86</v>
      </c>
      <c r="H34" s="129"/>
      <c r="I34" s="126" t="s">
        <v>275</v>
      </c>
      <c r="J34" s="127">
        <v>16</v>
      </c>
      <c r="K34" s="128" t="s">
        <v>253</v>
      </c>
    </row>
    <row r="35" spans="1:11" ht="16.5">
      <c r="A35" s="118">
        <v>11</v>
      </c>
      <c r="B35" s="119">
        <v>181</v>
      </c>
      <c r="C35" s="120" t="s">
        <v>276</v>
      </c>
      <c r="D35" s="121">
        <v>36130</v>
      </c>
      <c r="E35" s="122" t="s">
        <v>30</v>
      </c>
      <c r="F35" s="123" t="s">
        <v>40</v>
      </c>
      <c r="G35" s="124">
        <v>44.33</v>
      </c>
      <c r="H35" s="129"/>
      <c r="I35" s="126" t="s">
        <v>275</v>
      </c>
      <c r="J35" s="127">
        <v>15</v>
      </c>
      <c r="K35" s="128" t="s">
        <v>130</v>
      </c>
    </row>
    <row r="36" spans="1:11" ht="16.5">
      <c r="A36" s="118">
        <v>12</v>
      </c>
      <c r="B36" s="119">
        <v>915</v>
      </c>
      <c r="C36" s="120" t="s">
        <v>264</v>
      </c>
      <c r="D36" s="121">
        <v>35950</v>
      </c>
      <c r="E36" s="122" t="s">
        <v>104</v>
      </c>
      <c r="F36" s="123" t="s">
        <v>40</v>
      </c>
      <c r="G36" s="124">
        <v>44.59</v>
      </c>
      <c r="H36" s="129"/>
      <c r="I36" s="126" t="s">
        <v>275</v>
      </c>
      <c r="J36" s="127">
        <v>14</v>
      </c>
      <c r="K36" s="128" t="s">
        <v>266</v>
      </c>
    </row>
    <row r="37" spans="1:11" ht="16.5">
      <c r="A37" s="118">
        <v>13</v>
      </c>
      <c r="B37" s="119">
        <v>19</v>
      </c>
      <c r="C37" s="120" t="s">
        <v>248</v>
      </c>
      <c r="D37" s="121">
        <v>35855</v>
      </c>
      <c r="E37" s="122" t="s">
        <v>83</v>
      </c>
      <c r="F37" s="123" t="s">
        <v>40</v>
      </c>
      <c r="G37" s="124">
        <v>44.62</v>
      </c>
      <c r="H37" s="129"/>
      <c r="I37" s="126" t="s">
        <v>275</v>
      </c>
      <c r="J37" s="127" t="s">
        <v>84</v>
      </c>
      <c r="K37" s="128" t="s">
        <v>249</v>
      </c>
    </row>
    <row r="38" spans="1:11" ht="16.5">
      <c r="A38" s="118">
        <v>14</v>
      </c>
      <c r="B38" s="119">
        <v>433</v>
      </c>
      <c r="C38" s="120" t="s">
        <v>277</v>
      </c>
      <c r="D38" s="121">
        <v>36148</v>
      </c>
      <c r="E38" s="122" t="s">
        <v>74</v>
      </c>
      <c r="F38" s="123" t="s">
        <v>40</v>
      </c>
      <c r="G38" s="124">
        <v>45.3</v>
      </c>
      <c r="H38" s="129"/>
      <c r="I38" s="126" t="s">
        <v>275</v>
      </c>
      <c r="J38" s="127">
        <v>13</v>
      </c>
      <c r="K38" s="128" t="s">
        <v>137</v>
      </c>
    </row>
    <row r="39" spans="1:11" ht="16.5">
      <c r="A39" s="118">
        <v>15</v>
      </c>
      <c r="B39" s="119">
        <v>31</v>
      </c>
      <c r="C39" s="120" t="s">
        <v>278</v>
      </c>
      <c r="D39" s="121" t="s">
        <v>27</v>
      </c>
      <c r="E39" s="122" t="s">
        <v>83</v>
      </c>
      <c r="F39" s="123"/>
      <c r="G39" s="124">
        <v>45.66</v>
      </c>
      <c r="H39" s="129"/>
      <c r="I39" s="126" t="s">
        <v>275</v>
      </c>
      <c r="J39" s="127" t="s">
        <v>84</v>
      </c>
      <c r="K39" s="128" t="s">
        <v>279</v>
      </c>
    </row>
    <row r="40" spans="1:11" ht="16.5">
      <c r="A40" s="118">
        <v>16</v>
      </c>
      <c r="B40" s="119">
        <v>37</v>
      </c>
      <c r="C40" s="120" t="s">
        <v>280</v>
      </c>
      <c r="D40" s="121">
        <v>36029</v>
      </c>
      <c r="E40" s="122" t="s">
        <v>83</v>
      </c>
      <c r="F40" s="123" t="s">
        <v>40</v>
      </c>
      <c r="G40" s="124">
        <v>47.23</v>
      </c>
      <c r="H40" s="129"/>
      <c r="I40" s="126" t="s">
        <v>275</v>
      </c>
      <c r="J40" s="127" t="s">
        <v>84</v>
      </c>
      <c r="K40" s="128" t="s">
        <v>249</v>
      </c>
    </row>
    <row r="41" spans="1:11" ht="16.5">
      <c r="A41" s="118">
        <v>17</v>
      </c>
      <c r="B41" s="119">
        <v>33</v>
      </c>
      <c r="C41" s="120" t="s">
        <v>281</v>
      </c>
      <c r="D41" s="121">
        <v>36067</v>
      </c>
      <c r="E41" s="122" t="s">
        <v>149</v>
      </c>
      <c r="F41" s="123" t="s">
        <v>40</v>
      </c>
      <c r="G41" s="124">
        <v>47.48</v>
      </c>
      <c r="H41" s="129"/>
      <c r="I41" s="126" t="s">
        <v>282</v>
      </c>
      <c r="J41" s="127" t="s">
        <v>84</v>
      </c>
      <c r="K41" s="128" t="s">
        <v>249</v>
      </c>
    </row>
    <row r="42" spans="1:11" ht="16.5">
      <c r="A42" s="118">
        <v>18</v>
      </c>
      <c r="B42" s="119">
        <v>21</v>
      </c>
      <c r="C42" s="120" t="s">
        <v>283</v>
      </c>
      <c r="D42" s="121">
        <v>36333</v>
      </c>
      <c r="E42" s="122" t="s">
        <v>83</v>
      </c>
      <c r="F42" s="123"/>
      <c r="G42" s="124">
        <v>48.63</v>
      </c>
      <c r="H42" s="129"/>
      <c r="I42" s="126" t="s">
        <v>282</v>
      </c>
      <c r="J42" s="127" t="s">
        <v>84</v>
      </c>
      <c r="K42" s="128" t="s">
        <v>258</v>
      </c>
    </row>
    <row r="43" spans="1:11" ht="16.5">
      <c r="A43" s="118">
        <v>19</v>
      </c>
      <c r="B43" s="119">
        <v>296</v>
      </c>
      <c r="C43" s="120" t="s">
        <v>284</v>
      </c>
      <c r="D43" s="121">
        <v>36370</v>
      </c>
      <c r="E43" s="122" t="s">
        <v>66</v>
      </c>
      <c r="F43" s="123" t="s">
        <v>40</v>
      </c>
      <c r="G43" s="124">
        <v>50.43</v>
      </c>
      <c r="H43" s="129"/>
      <c r="I43" s="126" t="s">
        <v>282</v>
      </c>
      <c r="J43" s="127">
        <v>12</v>
      </c>
      <c r="K43" s="128" t="s">
        <v>143</v>
      </c>
    </row>
    <row r="44" spans="1:11" ht="16.5">
      <c r="A44" s="118">
        <v>20</v>
      </c>
      <c r="B44" s="119">
        <v>41</v>
      </c>
      <c r="C44" s="120" t="s">
        <v>285</v>
      </c>
      <c r="D44" s="121">
        <v>36656</v>
      </c>
      <c r="E44" s="122" t="s">
        <v>83</v>
      </c>
      <c r="F44" s="123" t="s">
        <v>40</v>
      </c>
      <c r="G44" s="124">
        <v>56.11</v>
      </c>
      <c r="H44" s="129"/>
      <c r="I44" s="126" t="s">
        <v>133</v>
      </c>
      <c r="J44" s="127" t="s">
        <v>84</v>
      </c>
      <c r="K44" s="128" t="s">
        <v>249</v>
      </c>
    </row>
    <row r="45" spans="1:11" ht="16.5">
      <c r="A45" s="118"/>
      <c r="B45" s="119">
        <v>458</v>
      </c>
      <c r="C45" s="120" t="s">
        <v>263</v>
      </c>
      <c r="D45" s="121">
        <v>35810</v>
      </c>
      <c r="E45" s="122" t="s">
        <v>260</v>
      </c>
      <c r="F45" s="123" t="s">
        <v>40</v>
      </c>
      <c r="G45" s="124" t="s">
        <v>72</v>
      </c>
      <c r="H45" s="129"/>
      <c r="I45" s="126"/>
      <c r="J45" s="127">
        <v>11</v>
      </c>
      <c r="K45" s="128" t="s">
        <v>261</v>
      </c>
    </row>
    <row r="46" spans="1:11" ht="16.5">
      <c r="A46" s="118"/>
      <c r="B46" s="119">
        <v>214</v>
      </c>
      <c r="C46" s="120" t="s">
        <v>92</v>
      </c>
      <c r="D46" s="121">
        <v>36239</v>
      </c>
      <c r="E46" s="122" t="s">
        <v>83</v>
      </c>
      <c r="F46" s="123" t="s">
        <v>93</v>
      </c>
      <c r="G46" s="124" t="s">
        <v>72</v>
      </c>
      <c r="H46" s="129"/>
      <c r="I46" s="126"/>
      <c r="J46" s="127" t="s">
        <v>84</v>
      </c>
      <c r="K46" s="128" t="s">
        <v>94</v>
      </c>
    </row>
    <row r="47" spans="1:11" ht="16.5">
      <c r="A47" s="118"/>
      <c r="B47" s="119">
        <v>28</v>
      </c>
      <c r="C47" s="120" t="s">
        <v>262</v>
      </c>
      <c r="D47" s="121">
        <v>36317</v>
      </c>
      <c r="E47" s="122" t="s">
        <v>83</v>
      </c>
      <c r="F47" s="123"/>
      <c r="G47" s="124" t="s">
        <v>72</v>
      </c>
      <c r="H47" s="129"/>
      <c r="I47" s="126"/>
      <c r="J47" s="127" t="s">
        <v>84</v>
      </c>
      <c r="K47" s="128" t="s">
        <v>258</v>
      </c>
    </row>
    <row r="48" spans="1:11" ht="16.5">
      <c r="A48" s="118"/>
      <c r="B48" s="119">
        <v>34</v>
      </c>
      <c r="C48" s="120" t="s">
        <v>267</v>
      </c>
      <c r="D48" s="121">
        <v>36774</v>
      </c>
      <c r="E48" s="122" t="s">
        <v>83</v>
      </c>
      <c r="F48" s="123" t="s">
        <v>40</v>
      </c>
      <c r="G48" s="124" t="s">
        <v>72</v>
      </c>
      <c r="H48" s="129"/>
      <c r="I48" s="126"/>
      <c r="J48" s="127" t="s">
        <v>84</v>
      </c>
      <c r="K48" s="128" t="s">
        <v>249</v>
      </c>
    </row>
    <row r="49" spans="1:11" ht="16.5">
      <c r="A49" s="118"/>
      <c r="B49" s="119">
        <v>30</v>
      </c>
      <c r="C49" s="120" t="s">
        <v>257</v>
      </c>
      <c r="D49" s="121">
        <v>36466</v>
      </c>
      <c r="E49" s="122" t="s">
        <v>83</v>
      </c>
      <c r="F49" s="123"/>
      <c r="G49" s="124" t="s">
        <v>72</v>
      </c>
      <c r="H49" s="129"/>
      <c r="I49" s="126"/>
      <c r="J49" s="127" t="s">
        <v>84</v>
      </c>
      <c r="K49" s="128" t="s">
        <v>258</v>
      </c>
    </row>
    <row r="50" spans="1:11" ht="16.5">
      <c r="A50" s="445" t="s">
        <v>286</v>
      </c>
      <c r="B50" s="446"/>
      <c r="C50" s="446"/>
      <c r="D50" s="446"/>
      <c r="E50" s="446"/>
      <c r="F50" s="446"/>
      <c r="G50" s="446"/>
      <c r="H50" s="446"/>
      <c r="I50" s="446"/>
      <c r="J50" s="446"/>
      <c r="K50" s="447"/>
    </row>
    <row r="51" spans="1:11" ht="16.5">
      <c r="A51" s="433" t="s">
        <v>245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5"/>
    </row>
    <row r="52" spans="1:11" ht="16.5">
      <c r="A52" s="118">
        <v>1</v>
      </c>
      <c r="B52" s="119">
        <v>881</v>
      </c>
      <c r="C52" s="120" t="s">
        <v>269</v>
      </c>
      <c r="D52" s="121" t="s">
        <v>270</v>
      </c>
      <c r="E52" s="122" t="s">
        <v>35</v>
      </c>
      <c r="F52" s="123" t="s">
        <v>36</v>
      </c>
      <c r="G52" s="124" t="s">
        <v>287</v>
      </c>
      <c r="H52" s="129"/>
      <c r="I52" s="126" t="s">
        <v>271</v>
      </c>
      <c r="J52" s="127">
        <v>27</v>
      </c>
      <c r="K52" s="128" t="s">
        <v>173</v>
      </c>
    </row>
    <row r="53" spans="1:11" ht="16.5">
      <c r="A53" s="93">
        <v>2</v>
      </c>
      <c r="B53" s="105">
        <v>6</v>
      </c>
      <c r="C53" s="95" t="s">
        <v>288</v>
      </c>
      <c r="D53" s="96">
        <v>35912</v>
      </c>
      <c r="E53" s="97" t="s">
        <v>98</v>
      </c>
      <c r="F53" s="98" t="s">
        <v>40</v>
      </c>
      <c r="G53" s="99" t="s">
        <v>289</v>
      </c>
      <c r="H53" s="130"/>
      <c r="I53" s="131" t="s">
        <v>275</v>
      </c>
      <c r="J53" s="101">
        <v>24</v>
      </c>
      <c r="K53" s="102" t="s">
        <v>290</v>
      </c>
    </row>
    <row r="54" spans="1:11" ht="16.5">
      <c r="A54" s="93">
        <v>3</v>
      </c>
      <c r="B54" s="105">
        <v>38</v>
      </c>
      <c r="C54" s="95" t="s">
        <v>272</v>
      </c>
      <c r="D54" s="96">
        <v>35801</v>
      </c>
      <c r="E54" s="97" t="s">
        <v>83</v>
      </c>
      <c r="F54" s="98" t="s">
        <v>40</v>
      </c>
      <c r="G54" s="99" t="s">
        <v>291</v>
      </c>
      <c r="H54" s="130"/>
      <c r="I54" s="131" t="s">
        <v>275</v>
      </c>
      <c r="J54" s="101" t="s">
        <v>84</v>
      </c>
      <c r="K54" s="102" t="s">
        <v>189</v>
      </c>
    </row>
    <row r="55" spans="1:11" ht="16.5">
      <c r="A55" s="93">
        <v>4</v>
      </c>
      <c r="B55" s="105">
        <v>15</v>
      </c>
      <c r="C55" s="95" t="s">
        <v>292</v>
      </c>
      <c r="D55" s="96">
        <v>35814</v>
      </c>
      <c r="E55" s="97" t="s">
        <v>101</v>
      </c>
      <c r="F55" s="98" t="s">
        <v>40</v>
      </c>
      <c r="G55" s="99" t="s">
        <v>293</v>
      </c>
      <c r="H55" s="130"/>
      <c r="I55" s="131" t="s">
        <v>275</v>
      </c>
      <c r="J55" s="101">
        <v>21</v>
      </c>
      <c r="K55" s="102" t="s">
        <v>294</v>
      </c>
    </row>
    <row r="56" spans="1:11" ht="16.5">
      <c r="A56" s="93">
        <v>5</v>
      </c>
      <c r="B56" s="105">
        <v>36</v>
      </c>
      <c r="C56" s="95" t="s">
        <v>273</v>
      </c>
      <c r="D56" s="96">
        <v>35862</v>
      </c>
      <c r="E56" s="97" t="s">
        <v>149</v>
      </c>
      <c r="F56" s="98" t="s">
        <v>40</v>
      </c>
      <c r="G56" s="99" t="s">
        <v>295</v>
      </c>
      <c r="H56" s="130"/>
      <c r="I56" s="131" t="s">
        <v>275</v>
      </c>
      <c r="J56" s="101" t="s">
        <v>84</v>
      </c>
      <c r="K56" s="102" t="s">
        <v>258</v>
      </c>
    </row>
    <row r="57" spans="1:11" ht="16.5">
      <c r="A57" s="93">
        <v>6</v>
      </c>
      <c r="B57" s="105">
        <v>279</v>
      </c>
      <c r="C57" s="95" t="s">
        <v>296</v>
      </c>
      <c r="D57" s="96">
        <v>35916</v>
      </c>
      <c r="E57" s="97" t="s">
        <v>66</v>
      </c>
      <c r="F57" s="98" t="s">
        <v>40</v>
      </c>
      <c r="G57" s="99" t="s">
        <v>297</v>
      </c>
      <c r="H57" s="130"/>
      <c r="I57" s="131" t="s">
        <v>275</v>
      </c>
      <c r="J57" s="101">
        <v>19</v>
      </c>
      <c r="K57" s="102" t="s">
        <v>126</v>
      </c>
    </row>
    <row r="58" spans="1:11" ht="16.5">
      <c r="A58" s="93">
        <v>7</v>
      </c>
      <c r="B58" s="105">
        <v>181</v>
      </c>
      <c r="C58" s="95" t="s">
        <v>276</v>
      </c>
      <c r="D58" s="96">
        <v>36130</v>
      </c>
      <c r="E58" s="97" t="s">
        <v>30</v>
      </c>
      <c r="F58" s="98" t="s">
        <v>40</v>
      </c>
      <c r="G58" s="99" t="s">
        <v>298</v>
      </c>
      <c r="H58" s="130"/>
      <c r="I58" s="131" t="s">
        <v>275</v>
      </c>
      <c r="J58" s="101">
        <v>17</v>
      </c>
      <c r="K58" s="102" t="s">
        <v>130</v>
      </c>
    </row>
    <row r="59" spans="1:11" ht="16.5">
      <c r="A59" s="93">
        <v>8</v>
      </c>
      <c r="B59" s="105">
        <v>185</v>
      </c>
      <c r="C59" s="95" t="s">
        <v>274</v>
      </c>
      <c r="D59" s="96">
        <v>36133</v>
      </c>
      <c r="E59" s="97" t="s">
        <v>30</v>
      </c>
      <c r="F59" s="98" t="s">
        <v>40</v>
      </c>
      <c r="G59" s="99" t="s">
        <v>299</v>
      </c>
      <c r="H59" s="130"/>
      <c r="I59" s="131" t="s">
        <v>275</v>
      </c>
      <c r="J59" s="101">
        <v>16</v>
      </c>
      <c r="K59" s="102" t="s">
        <v>130</v>
      </c>
    </row>
    <row r="60" spans="1:11" ht="16.5" customHeight="1">
      <c r="A60" s="93">
        <v>9</v>
      </c>
      <c r="B60" s="105">
        <v>433</v>
      </c>
      <c r="C60" s="95" t="s">
        <v>277</v>
      </c>
      <c r="D60" s="96">
        <v>36148</v>
      </c>
      <c r="E60" s="97" t="s">
        <v>74</v>
      </c>
      <c r="F60" s="98" t="s">
        <v>40</v>
      </c>
      <c r="G60" s="99" t="s">
        <v>300</v>
      </c>
      <c r="H60" s="130"/>
      <c r="I60" s="131" t="s">
        <v>275</v>
      </c>
      <c r="J60" s="101">
        <v>15</v>
      </c>
      <c r="K60" s="102" t="s">
        <v>137</v>
      </c>
    </row>
    <row r="61" spans="1:11" ht="16.5" customHeight="1">
      <c r="A61" s="93">
        <v>10</v>
      </c>
      <c r="B61" s="105">
        <v>33</v>
      </c>
      <c r="C61" s="95" t="s">
        <v>281</v>
      </c>
      <c r="D61" s="96">
        <v>36067</v>
      </c>
      <c r="E61" s="97" t="s">
        <v>149</v>
      </c>
      <c r="F61" s="98" t="s">
        <v>40</v>
      </c>
      <c r="G61" s="99" t="s">
        <v>301</v>
      </c>
      <c r="H61" s="130"/>
      <c r="I61" s="131" t="s">
        <v>282</v>
      </c>
      <c r="J61" s="101" t="s">
        <v>84</v>
      </c>
      <c r="K61" s="102" t="s">
        <v>249</v>
      </c>
    </row>
    <row r="62" spans="1:11" ht="16.5" customHeight="1">
      <c r="A62" s="93">
        <v>11</v>
      </c>
      <c r="B62" s="105">
        <v>31</v>
      </c>
      <c r="C62" s="95" t="s">
        <v>278</v>
      </c>
      <c r="D62" s="96" t="s">
        <v>27</v>
      </c>
      <c r="E62" s="97" t="s">
        <v>83</v>
      </c>
      <c r="F62" s="98"/>
      <c r="G62" s="99" t="s">
        <v>302</v>
      </c>
      <c r="H62" s="130"/>
      <c r="I62" s="131" t="s">
        <v>282</v>
      </c>
      <c r="J62" s="101" t="s">
        <v>84</v>
      </c>
      <c r="K62" s="102" t="s">
        <v>279</v>
      </c>
    </row>
    <row r="63" spans="1:11" ht="16.5">
      <c r="A63" s="93">
        <v>12</v>
      </c>
      <c r="B63" s="105">
        <v>254</v>
      </c>
      <c r="C63" s="95" t="s">
        <v>303</v>
      </c>
      <c r="D63" s="96">
        <v>36167</v>
      </c>
      <c r="E63" s="97" t="s">
        <v>66</v>
      </c>
      <c r="F63" s="98" t="s">
        <v>40</v>
      </c>
      <c r="G63" s="99" t="s">
        <v>304</v>
      </c>
      <c r="H63" s="130"/>
      <c r="I63" s="131" t="s">
        <v>282</v>
      </c>
      <c r="J63" s="101">
        <v>14</v>
      </c>
      <c r="K63" s="102" t="s">
        <v>305</v>
      </c>
    </row>
    <row r="64" spans="1:11" ht="16.5">
      <c r="A64" s="93">
        <v>13</v>
      </c>
      <c r="B64" s="105">
        <v>37</v>
      </c>
      <c r="C64" s="95" t="s">
        <v>280</v>
      </c>
      <c r="D64" s="96">
        <v>36029</v>
      </c>
      <c r="E64" s="97" t="s">
        <v>83</v>
      </c>
      <c r="F64" s="98" t="s">
        <v>40</v>
      </c>
      <c r="G64" s="99" t="s">
        <v>306</v>
      </c>
      <c r="H64" s="130"/>
      <c r="I64" s="131" t="s">
        <v>282</v>
      </c>
      <c r="J64" s="101" t="s">
        <v>84</v>
      </c>
      <c r="K64" s="102" t="s">
        <v>249</v>
      </c>
    </row>
    <row r="65" spans="1:11" ht="16.5">
      <c r="A65" s="93">
        <v>14</v>
      </c>
      <c r="B65" s="105">
        <v>451</v>
      </c>
      <c r="C65" s="95" t="s">
        <v>259</v>
      </c>
      <c r="D65" s="96">
        <v>36230</v>
      </c>
      <c r="E65" s="97" t="s">
        <v>260</v>
      </c>
      <c r="F65" s="98" t="s">
        <v>40</v>
      </c>
      <c r="G65" s="99" t="s">
        <v>307</v>
      </c>
      <c r="H65" s="130"/>
      <c r="I65" s="131" t="s">
        <v>133</v>
      </c>
      <c r="J65" s="101">
        <v>13</v>
      </c>
      <c r="K65" s="102" t="s">
        <v>261</v>
      </c>
    </row>
    <row r="66" spans="1:11" ht="16.5">
      <c r="A66" s="93">
        <v>15</v>
      </c>
      <c r="B66" s="105">
        <v>41</v>
      </c>
      <c r="C66" s="95" t="s">
        <v>285</v>
      </c>
      <c r="D66" s="96">
        <v>36656</v>
      </c>
      <c r="E66" s="97" t="s">
        <v>83</v>
      </c>
      <c r="F66" s="98" t="s">
        <v>40</v>
      </c>
      <c r="G66" s="99" t="s">
        <v>308</v>
      </c>
      <c r="H66" s="130"/>
      <c r="I66" s="131" t="s">
        <v>134</v>
      </c>
      <c r="J66" s="101" t="s">
        <v>84</v>
      </c>
      <c r="K66" s="102" t="s">
        <v>249</v>
      </c>
    </row>
    <row r="67" spans="1:11" ht="16.5">
      <c r="A67" s="93"/>
      <c r="B67" s="105">
        <v>18</v>
      </c>
      <c r="C67" s="95" t="s">
        <v>309</v>
      </c>
      <c r="D67" s="96" t="s">
        <v>165</v>
      </c>
      <c r="E67" s="97" t="s">
        <v>83</v>
      </c>
      <c r="F67" s="98"/>
      <c r="G67" s="99" t="s">
        <v>72</v>
      </c>
      <c r="H67" s="130"/>
      <c r="I67" s="131"/>
      <c r="J67" s="101" t="s">
        <v>84</v>
      </c>
      <c r="K67" s="102" t="s">
        <v>310</v>
      </c>
    </row>
    <row r="68" spans="1:11" ht="16.5">
      <c r="A68" s="93"/>
      <c r="B68" s="105">
        <v>40</v>
      </c>
      <c r="C68" s="95" t="s">
        <v>311</v>
      </c>
      <c r="D68" s="96" t="s">
        <v>27</v>
      </c>
      <c r="E68" s="97" t="s">
        <v>83</v>
      </c>
      <c r="F68" s="98" t="s">
        <v>40</v>
      </c>
      <c r="G68" s="99" t="s">
        <v>72</v>
      </c>
      <c r="H68" s="130"/>
      <c r="I68" s="131"/>
      <c r="J68" s="101" t="s">
        <v>84</v>
      </c>
      <c r="K68" s="102" t="s">
        <v>258</v>
      </c>
    </row>
    <row r="69" spans="1:11" ht="16.5">
      <c r="A69" s="436" t="s">
        <v>312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8"/>
    </row>
    <row r="70" spans="1:11" ht="17.25" customHeight="1">
      <c r="A70" s="439" t="s">
        <v>1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1"/>
    </row>
    <row r="71" spans="1:11" ht="16.5">
      <c r="A71" s="93">
        <v>1</v>
      </c>
      <c r="B71" s="105">
        <v>6</v>
      </c>
      <c r="C71" s="132" t="s">
        <v>288</v>
      </c>
      <c r="D71" s="133">
        <v>35912</v>
      </c>
      <c r="E71" s="134" t="s">
        <v>98</v>
      </c>
      <c r="F71" s="98" t="s">
        <v>40</v>
      </c>
      <c r="G71" s="104" t="s">
        <v>313</v>
      </c>
      <c r="H71" s="135"/>
      <c r="I71" s="100">
        <v>3</v>
      </c>
      <c r="J71" s="101">
        <v>27</v>
      </c>
      <c r="K71" s="136" t="s">
        <v>290</v>
      </c>
    </row>
    <row r="72" spans="1:11" ht="16.5">
      <c r="A72" s="93">
        <v>2</v>
      </c>
      <c r="B72" s="105">
        <v>882</v>
      </c>
      <c r="C72" s="132" t="s">
        <v>314</v>
      </c>
      <c r="D72" s="133">
        <v>35796</v>
      </c>
      <c r="E72" s="134" t="s">
        <v>35</v>
      </c>
      <c r="F72" s="98" t="s">
        <v>36</v>
      </c>
      <c r="G72" s="104" t="s">
        <v>315</v>
      </c>
      <c r="H72" s="135"/>
      <c r="I72" s="100">
        <v>3</v>
      </c>
      <c r="J72" s="101">
        <v>24</v>
      </c>
      <c r="K72" s="136" t="s">
        <v>173</v>
      </c>
    </row>
    <row r="73" spans="1:11" ht="16.5">
      <c r="A73" s="93">
        <v>3</v>
      </c>
      <c r="B73" s="105">
        <v>513</v>
      </c>
      <c r="C73" s="132" t="s">
        <v>316</v>
      </c>
      <c r="D73" s="133">
        <v>35992</v>
      </c>
      <c r="E73" s="134" t="s">
        <v>69</v>
      </c>
      <c r="F73" s="98" t="s">
        <v>40</v>
      </c>
      <c r="G73" s="104" t="s">
        <v>317</v>
      </c>
      <c r="H73" s="135"/>
      <c r="I73" s="100">
        <v>3</v>
      </c>
      <c r="J73" s="101">
        <v>21</v>
      </c>
      <c r="K73" s="136" t="s">
        <v>318</v>
      </c>
    </row>
    <row r="74" spans="1:11" ht="16.5">
      <c r="A74" s="93">
        <v>4</v>
      </c>
      <c r="B74" s="105">
        <v>275</v>
      </c>
      <c r="C74" s="132" t="s">
        <v>319</v>
      </c>
      <c r="D74" s="133">
        <v>35823</v>
      </c>
      <c r="E74" s="134" t="s">
        <v>66</v>
      </c>
      <c r="F74" s="98" t="s">
        <v>40</v>
      </c>
      <c r="G74" s="104" t="s">
        <v>320</v>
      </c>
      <c r="H74" s="135"/>
      <c r="I74" s="100">
        <v>3</v>
      </c>
      <c r="J74" s="101">
        <v>19</v>
      </c>
      <c r="K74" s="136" t="s">
        <v>126</v>
      </c>
    </row>
    <row r="75" spans="1:11" ht="16.5">
      <c r="A75" s="279">
        <v>5</v>
      </c>
      <c r="B75" s="289">
        <v>823</v>
      </c>
      <c r="C75" s="290" t="s">
        <v>321</v>
      </c>
      <c r="D75" s="291">
        <v>36045</v>
      </c>
      <c r="E75" s="292" t="s">
        <v>54</v>
      </c>
      <c r="F75" s="293" t="s">
        <v>40</v>
      </c>
      <c r="G75" s="285" t="s">
        <v>322</v>
      </c>
      <c r="H75" s="294"/>
      <c r="I75" s="286">
        <v>3</v>
      </c>
      <c r="J75" s="287">
        <v>17</v>
      </c>
      <c r="K75" s="295" t="s">
        <v>323</v>
      </c>
    </row>
    <row r="76" spans="1:11" ht="16.5">
      <c r="A76" s="279">
        <v>6</v>
      </c>
      <c r="B76" s="289">
        <v>806</v>
      </c>
      <c r="C76" s="290" t="s">
        <v>324</v>
      </c>
      <c r="D76" s="291">
        <v>36015</v>
      </c>
      <c r="E76" s="292" t="s">
        <v>54</v>
      </c>
      <c r="F76" s="293" t="s">
        <v>40</v>
      </c>
      <c r="G76" s="285" t="s">
        <v>325</v>
      </c>
      <c r="H76" s="294"/>
      <c r="I76" s="286" t="s">
        <v>275</v>
      </c>
      <c r="J76" s="287">
        <v>16</v>
      </c>
      <c r="K76" s="295" t="s">
        <v>56</v>
      </c>
    </row>
    <row r="77" spans="1:11" ht="16.5">
      <c r="A77" s="93">
        <v>7</v>
      </c>
      <c r="B77" s="105">
        <v>361</v>
      </c>
      <c r="C77" s="132" t="s">
        <v>326</v>
      </c>
      <c r="D77" s="133">
        <v>35999</v>
      </c>
      <c r="E77" s="134" t="s">
        <v>156</v>
      </c>
      <c r="F77" s="98" t="s">
        <v>40</v>
      </c>
      <c r="G77" s="104" t="s">
        <v>327</v>
      </c>
      <c r="H77" s="135"/>
      <c r="I77" s="100" t="s">
        <v>275</v>
      </c>
      <c r="J77" s="101">
        <v>15</v>
      </c>
      <c r="K77" s="136" t="s">
        <v>328</v>
      </c>
    </row>
    <row r="78" spans="1:11" ht="16.5">
      <c r="A78" s="93">
        <v>8</v>
      </c>
      <c r="B78" s="105">
        <v>15</v>
      </c>
      <c r="C78" s="132" t="s">
        <v>292</v>
      </c>
      <c r="D78" s="133">
        <v>35814</v>
      </c>
      <c r="E78" s="134" t="s">
        <v>101</v>
      </c>
      <c r="F78" s="98" t="s">
        <v>40</v>
      </c>
      <c r="G78" s="104" t="s">
        <v>329</v>
      </c>
      <c r="H78" s="135"/>
      <c r="I78" s="100" t="s">
        <v>275</v>
      </c>
      <c r="J78" s="101">
        <v>14</v>
      </c>
      <c r="K78" s="136" t="s">
        <v>294</v>
      </c>
    </row>
    <row r="79" spans="1:11" ht="16.5">
      <c r="A79" s="93">
        <v>9</v>
      </c>
      <c r="B79" s="105">
        <v>180</v>
      </c>
      <c r="C79" s="132" t="s">
        <v>330</v>
      </c>
      <c r="D79" s="133">
        <v>35882</v>
      </c>
      <c r="E79" s="134" t="s">
        <v>30</v>
      </c>
      <c r="F79" s="98" t="s">
        <v>40</v>
      </c>
      <c r="G79" s="104" t="s">
        <v>331</v>
      </c>
      <c r="H79" s="135"/>
      <c r="I79" s="100" t="s">
        <v>275</v>
      </c>
      <c r="J79" s="101">
        <v>13</v>
      </c>
      <c r="K79" s="136" t="s">
        <v>332</v>
      </c>
    </row>
    <row r="80" spans="1:11" ht="16.5">
      <c r="A80" s="93">
        <v>10</v>
      </c>
      <c r="B80" s="105">
        <v>401</v>
      </c>
      <c r="C80" s="132" t="s">
        <v>333</v>
      </c>
      <c r="D80" s="133" t="s">
        <v>27</v>
      </c>
      <c r="E80" s="134" t="s">
        <v>21</v>
      </c>
      <c r="F80" s="98" t="s">
        <v>40</v>
      </c>
      <c r="G80" s="104" t="s">
        <v>334</v>
      </c>
      <c r="H80" s="135"/>
      <c r="I80" s="100" t="s">
        <v>275</v>
      </c>
      <c r="J80" s="101" t="s">
        <v>84</v>
      </c>
      <c r="K80" s="136" t="s">
        <v>207</v>
      </c>
    </row>
    <row r="81" spans="1:11" ht="16.5">
      <c r="A81" s="93">
        <v>11</v>
      </c>
      <c r="B81" s="105">
        <v>279</v>
      </c>
      <c r="C81" s="132" t="s">
        <v>296</v>
      </c>
      <c r="D81" s="133">
        <v>35916</v>
      </c>
      <c r="E81" s="134" t="s">
        <v>66</v>
      </c>
      <c r="F81" s="98" t="s">
        <v>40</v>
      </c>
      <c r="G81" s="104" t="s">
        <v>335</v>
      </c>
      <c r="H81" s="135"/>
      <c r="I81" s="100" t="s">
        <v>275</v>
      </c>
      <c r="J81" s="101">
        <v>12</v>
      </c>
      <c r="K81" s="136" t="s">
        <v>126</v>
      </c>
    </row>
    <row r="82" spans="1:11" ht="16.5">
      <c r="A82" s="93">
        <v>12</v>
      </c>
      <c r="B82" s="105">
        <v>239</v>
      </c>
      <c r="C82" s="132" t="s">
        <v>336</v>
      </c>
      <c r="D82" s="133">
        <v>35939</v>
      </c>
      <c r="E82" s="134" t="s">
        <v>90</v>
      </c>
      <c r="F82" s="98" t="s">
        <v>40</v>
      </c>
      <c r="G82" s="104" t="s">
        <v>337</v>
      </c>
      <c r="H82" s="135"/>
      <c r="I82" s="100" t="s">
        <v>275</v>
      </c>
      <c r="J82" s="101">
        <v>11</v>
      </c>
      <c r="K82" s="136" t="s">
        <v>338</v>
      </c>
    </row>
    <row r="83" spans="1:11" ht="16.5">
      <c r="A83" s="93">
        <v>13</v>
      </c>
      <c r="B83" s="105">
        <v>426</v>
      </c>
      <c r="C83" s="132" t="s">
        <v>339</v>
      </c>
      <c r="D83" s="133">
        <v>35994</v>
      </c>
      <c r="E83" s="134" t="s">
        <v>74</v>
      </c>
      <c r="F83" s="98" t="s">
        <v>40</v>
      </c>
      <c r="G83" s="104" t="s">
        <v>340</v>
      </c>
      <c r="H83" s="135"/>
      <c r="I83" s="100" t="s">
        <v>275</v>
      </c>
      <c r="J83" s="101">
        <v>10</v>
      </c>
      <c r="K83" s="136" t="s">
        <v>137</v>
      </c>
    </row>
    <row r="84" spans="1:11" ht="16.5">
      <c r="A84" s="93">
        <v>14</v>
      </c>
      <c r="B84" s="105">
        <v>453</v>
      </c>
      <c r="C84" s="132" t="s">
        <v>341</v>
      </c>
      <c r="D84" s="133">
        <v>35870</v>
      </c>
      <c r="E84" s="134" t="s">
        <v>260</v>
      </c>
      <c r="F84" s="98" t="s">
        <v>40</v>
      </c>
      <c r="G84" s="104" t="s">
        <v>342</v>
      </c>
      <c r="H84" s="135"/>
      <c r="I84" s="100" t="s">
        <v>275</v>
      </c>
      <c r="J84" s="101">
        <v>9</v>
      </c>
      <c r="K84" s="136" t="s">
        <v>261</v>
      </c>
    </row>
    <row r="85" spans="1:11" ht="16.5">
      <c r="A85" s="93">
        <v>15</v>
      </c>
      <c r="B85" s="105">
        <v>13</v>
      </c>
      <c r="C85" s="132" t="s">
        <v>343</v>
      </c>
      <c r="D85" s="133">
        <v>36282</v>
      </c>
      <c r="E85" s="134" t="s">
        <v>101</v>
      </c>
      <c r="F85" s="98" t="s">
        <v>40</v>
      </c>
      <c r="G85" s="104" t="s">
        <v>344</v>
      </c>
      <c r="H85" s="135"/>
      <c r="I85" s="100" t="s">
        <v>275</v>
      </c>
      <c r="J85" s="101">
        <v>8</v>
      </c>
      <c r="K85" s="136" t="s">
        <v>251</v>
      </c>
    </row>
    <row r="86" spans="1:11" ht="16.5">
      <c r="A86" s="93">
        <v>16</v>
      </c>
      <c r="B86" s="105">
        <v>413</v>
      </c>
      <c r="C86" s="132" t="s">
        <v>345</v>
      </c>
      <c r="D86" s="133" t="s">
        <v>206</v>
      </c>
      <c r="E86" s="134" t="s">
        <v>21</v>
      </c>
      <c r="F86" s="98" t="s">
        <v>40</v>
      </c>
      <c r="G86" s="104" t="s">
        <v>346</v>
      </c>
      <c r="H86" s="135"/>
      <c r="I86" s="100" t="s">
        <v>282</v>
      </c>
      <c r="J86" s="101" t="s">
        <v>84</v>
      </c>
      <c r="K86" s="136" t="s">
        <v>22</v>
      </c>
    </row>
    <row r="87" spans="1:11" ht="16.5">
      <c r="A87" s="93">
        <v>17</v>
      </c>
      <c r="B87" s="105">
        <v>254</v>
      </c>
      <c r="C87" s="132" t="s">
        <v>303</v>
      </c>
      <c r="D87" s="133">
        <v>36167</v>
      </c>
      <c r="E87" s="134" t="s">
        <v>66</v>
      </c>
      <c r="F87" s="98" t="s">
        <v>40</v>
      </c>
      <c r="G87" s="104" t="s">
        <v>347</v>
      </c>
      <c r="H87" s="135"/>
      <c r="I87" s="100" t="s">
        <v>282</v>
      </c>
      <c r="J87" s="101">
        <v>7</v>
      </c>
      <c r="K87" s="136" t="s">
        <v>305</v>
      </c>
    </row>
    <row r="88" spans="1:11" ht="16.5">
      <c r="A88" s="93"/>
      <c r="B88" s="105">
        <v>18</v>
      </c>
      <c r="C88" s="132" t="s">
        <v>309</v>
      </c>
      <c r="D88" s="133" t="s">
        <v>165</v>
      </c>
      <c r="E88" s="134" t="s">
        <v>83</v>
      </c>
      <c r="F88" s="98"/>
      <c r="G88" s="104" t="s">
        <v>72</v>
      </c>
      <c r="H88" s="135"/>
      <c r="I88" s="100"/>
      <c r="J88" s="101" t="s">
        <v>84</v>
      </c>
      <c r="K88" s="136" t="s">
        <v>310</v>
      </c>
    </row>
    <row r="89" spans="1:11" ht="17.25" thickBot="1">
      <c r="A89" s="430" t="s">
        <v>348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2"/>
    </row>
    <row r="90" spans="1:11" ht="16.5">
      <c r="A90" s="442" t="s">
        <v>1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4"/>
    </row>
    <row r="91" spans="1:11" ht="16.5">
      <c r="A91" s="82">
        <v>1</v>
      </c>
      <c r="B91" s="83">
        <v>504</v>
      </c>
      <c r="C91" s="137" t="s">
        <v>316</v>
      </c>
      <c r="D91" s="138">
        <v>35992</v>
      </c>
      <c r="E91" s="139" t="s">
        <v>69</v>
      </c>
      <c r="F91" s="87" t="s">
        <v>40</v>
      </c>
      <c r="G91" s="140" t="s">
        <v>349</v>
      </c>
      <c r="H91" s="141"/>
      <c r="I91" s="90"/>
      <c r="J91" s="91">
        <v>27</v>
      </c>
      <c r="K91" s="142" t="s">
        <v>318</v>
      </c>
    </row>
    <row r="92" spans="1:11" ht="16.5">
      <c r="A92" s="93">
        <v>2</v>
      </c>
      <c r="B92" s="94">
        <v>882</v>
      </c>
      <c r="C92" s="143" t="s">
        <v>314</v>
      </c>
      <c r="D92" s="144">
        <v>35796</v>
      </c>
      <c r="E92" s="98" t="s">
        <v>35</v>
      </c>
      <c r="F92" s="98" t="s">
        <v>36</v>
      </c>
      <c r="G92" s="106" t="s">
        <v>350</v>
      </c>
      <c r="H92" s="135"/>
      <c r="I92" s="100"/>
      <c r="J92" s="101">
        <v>24</v>
      </c>
      <c r="K92" s="136" t="s">
        <v>173</v>
      </c>
    </row>
    <row r="93" spans="1:11" ht="16.5">
      <c r="A93" s="93">
        <v>3</v>
      </c>
      <c r="B93" s="94">
        <v>275</v>
      </c>
      <c r="C93" s="132" t="s">
        <v>319</v>
      </c>
      <c r="D93" s="133">
        <v>35823</v>
      </c>
      <c r="E93" s="134" t="s">
        <v>66</v>
      </c>
      <c r="F93" s="98" t="s">
        <v>40</v>
      </c>
      <c r="G93" s="106" t="s">
        <v>351</v>
      </c>
      <c r="H93" s="135"/>
      <c r="I93" s="100"/>
      <c r="J93" s="101">
        <v>21</v>
      </c>
      <c r="K93" s="136" t="s">
        <v>126</v>
      </c>
    </row>
    <row r="94" spans="1:11" ht="16.5">
      <c r="A94" s="279">
        <v>4</v>
      </c>
      <c r="B94" s="280">
        <v>823</v>
      </c>
      <c r="C94" s="290" t="s">
        <v>321</v>
      </c>
      <c r="D94" s="291">
        <v>36045</v>
      </c>
      <c r="E94" s="292" t="s">
        <v>54</v>
      </c>
      <c r="F94" s="293" t="s">
        <v>40</v>
      </c>
      <c r="G94" s="296" t="s">
        <v>352</v>
      </c>
      <c r="H94" s="294"/>
      <c r="I94" s="286"/>
      <c r="J94" s="287">
        <v>19</v>
      </c>
      <c r="K94" s="295" t="s">
        <v>323</v>
      </c>
    </row>
    <row r="95" spans="1:11" ht="16.5">
      <c r="A95" s="93">
        <v>5</v>
      </c>
      <c r="B95" s="94">
        <v>361</v>
      </c>
      <c r="C95" s="132" t="s">
        <v>326</v>
      </c>
      <c r="D95" s="133">
        <v>35999</v>
      </c>
      <c r="E95" s="134" t="s">
        <v>156</v>
      </c>
      <c r="F95" s="98" t="s">
        <v>40</v>
      </c>
      <c r="G95" s="106" t="s">
        <v>353</v>
      </c>
      <c r="H95" s="135"/>
      <c r="I95" s="100"/>
      <c r="J95" s="101">
        <v>17</v>
      </c>
      <c r="K95" s="136" t="s">
        <v>328</v>
      </c>
    </row>
    <row r="96" spans="1:11" ht="16.5">
      <c r="A96" s="93">
        <v>6</v>
      </c>
      <c r="B96" s="94">
        <v>426</v>
      </c>
      <c r="C96" s="132" t="s">
        <v>339</v>
      </c>
      <c r="D96" s="133">
        <v>35994</v>
      </c>
      <c r="E96" s="134" t="s">
        <v>74</v>
      </c>
      <c r="F96" s="98" t="s">
        <v>40</v>
      </c>
      <c r="G96" s="106" t="s">
        <v>354</v>
      </c>
      <c r="H96" s="135"/>
      <c r="I96" s="100"/>
      <c r="J96" s="101">
        <v>16</v>
      </c>
      <c r="K96" s="136" t="s">
        <v>137</v>
      </c>
    </row>
    <row r="97" spans="1:11" ht="16.5">
      <c r="A97" s="93">
        <v>7</v>
      </c>
      <c r="B97" s="94">
        <v>401</v>
      </c>
      <c r="C97" s="132" t="s">
        <v>333</v>
      </c>
      <c r="D97" s="133" t="s">
        <v>27</v>
      </c>
      <c r="E97" s="134" t="s">
        <v>21</v>
      </c>
      <c r="F97" s="98" t="s">
        <v>40</v>
      </c>
      <c r="G97" s="106" t="s">
        <v>355</v>
      </c>
      <c r="H97" s="135"/>
      <c r="I97" s="100"/>
      <c r="J97" s="101" t="s">
        <v>84</v>
      </c>
      <c r="K97" s="136" t="s">
        <v>207</v>
      </c>
    </row>
    <row r="98" spans="1:11" ht="16.5">
      <c r="A98" s="279">
        <v>8</v>
      </c>
      <c r="B98" s="280">
        <v>806</v>
      </c>
      <c r="C98" s="290" t="s">
        <v>324</v>
      </c>
      <c r="D98" s="291">
        <v>36015</v>
      </c>
      <c r="E98" s="292" t="s">
        <v>54</v>
      </c>
      <c r="F98" s="293" t="s">
        <v>40</v>
      </c>
      <c r="G98" s="296" t="s">
        <v>356</v>
      </c>
      <c r="H98" s="294"/>
      <c r="I98" s="286"/>
      <c r="J98" s="287">
        <v>15</v>
      </c>
      <c r="K98" s="295" t="s">
        <v>56</v>
      </c>
    </row>
    <row r="99" spans="1:11" ht="16.5">
      <c r="A99" s="93">
        <v>9</v>
      </c>
      <c r="B99" s="94">
        <v>180</v>
      </c>
      <c r="C99" s="132" t="s">
        <v>330</v>
      </c>
      <c r="D99" s="133">
        <v>35882</v>
      </c>
      <c r="E99" s="134" t="s">
        <v>30</v>
      </c>
      <c r="F99" s="98" t="s">
        <v>40</v>
      </c>
      <c r="G99" s="106" t="s">
        <v>357</v>
      </c>
      <c r="H99" s="135"/>
      <c r="I99" s="100"/>
      <c r="J99" s="101">
        <v>14</v>
      </c>
      <c r="K99" s="136" t="s">
        <v>332</v>
      </c>
    </row>
    <row r="100" spans="1:11" ht="16.5">
      <c r="A100" s="93">
        <v>10</v>
      </c>
      <c r="B100" s="94">
        <v>239</v>
      </c>
      <c r="C100" s="132" t="s">
        <v>336</v>
      </c>
      <c r="D100" s="133">
        <v>35939</v>
      </c>
      <c r="E100" s="134" t="s">
        <v>90</v>
      </c>
      <c r="F100" s="98" t="s">
        <v>40</v>
      </c>
      <c r="G100" s="106" t="s">
        <v>358</v>
      </c>
      <c r="H100" s="135"/>
      <c r="I100" s="100"/>
      <c r="J100" s="101">
        <v>13</v>
      </c>
      <c r="K100" s="136" t="s">
        <v>338</v>
      </c>
    </row>
    <row r="101" spans="1:11" ht="16.5">
      <c r="A101" s="93">
        <v>11</v>
      </c>
      <c r="B101" s="94">
        <v>413</v>
      </c>
      <c r="C101" s="132" t="s">
        <v>345</v>
      </c>
      <c r="D101" s="133" t="s">
        <v>206</v>
      </c>
      <c r="E101" s="134" t="s">
        <v>21</v>
      </c>
      <c r="F101" s="98" t="s">
        <v>40</v>
      </c>
      <c r="G101" s="106" t="s">
        <v>359</v>
      </c>
      <c r="H101" s="135"/>
      <c r="I101" s="100"/>
      <c r="J101" s="101" t="s">
        <v>84</v>
      </c>
      <c r="K101" s="136" t="s">
        <v>22</v>
      </c>
    </row>
    <row r="102" spans="1:11" ht="16.5">
      <c r="A102" s="93">
        <v>12</v>
      </c>
      <c r="B102" s="94">
        <v>453</v>
      </c>
      <c r="C102" s="132" t="s">
        <v>341</v>
      </c>
      <c r="D102" s="133">
        <v>35870</v>
      </c>
      <c r="E102" s="134" t="s">
        <v>260</v>
      </c>
      <c r="F102" s="98" t="s">
        <v>40</v>
      </c>
      <c r="G102" s="106" t="s">
        <v>360</v>
      </c>
      <c r="H102" s="135"/>
      <c r="I102" s="100"/>
      <c r="J102" s="101">
        <v>12</v>
      </c>
      <c r="K102" s="136" t="s">
        <v>261</v>
      </c>
    </row>
    <row r="103" spans="1:11" ht="16.5">
      <c r="A103" s="93">
        <v>13</v>
      </c>
      <c r="B103" s="94">
        <v>13</v>
      </c>
      <c r="C103" s="132" t="s">
        <v>343</v>
      </c>
      <c r="D103" s="133">
        <v>36282</v>
      </c>
      <c r="E103" s="134" t="s">
        <v>101</v>
      </c>
      <c r="F103" s="98" t="s">
        <v>40</v>
      </c>
      <c r="G103" s="106" t="s">
        <v>361</v>
      </c>
      <c r="H103" s="135"/>
      <c r="I103" s="100"/>
      <c r="J103" s="101">
        <v>11</v>
      </c>
      <c r="K103" s="136" t="s">
        <v>251</v>
      </c>
    </row>
    <row r="104" spans="1:11" ht="16.5">
      <c r="A104" s="93">
        <v>14</v>
      </c>
      <c r="B104" s="94">
        <v>611</v>
      </c>
      <c r="C104" s="132" t="s">
        <v>362</v>
      </c>
      <c r="D104" s="133">
        <v>36302</v>
      </c>
      <c r="E104" s="134" t="s">
        <v>114</v>
      </c>
      <c r="F104" s="98" t="s">
        <v>40</v>
      </c>
      <c r="G104" s="106" t="s">
        <v>363</v>
      </c>
      <c r="H104" s="135"/>
      <c r="I104" s="100"/>
      <c r="J104" s="101">
        <v>10</v>
      </c>
      <c r="K104" s="136" t="s">
        <v>364</v>
      </c>
    </row>
    <row r="105" spans="1:11" ht="17.25" thickBot="1">
      <c r="A105" s="430" t="s">
        <v>365</v>
      </c>
      <c r="B105" s="431"/>
      <c r="C105" s="431"/>
      <c r="D105" s="431"/>
      <c r="E105" s="431"/>
      <c r="F105" s="431"/>
      <c r="G105" s="431"/>
      <c r="H105" s="431"/>
      <c r="I105" s="431"/>
      <c r="J105" s="431"/>
      <c r="K105" s="432"/>
    </row>
    <row r="106" spans="1:11" ht="16.5">
      <c r="A106" s="442" t="s">
        <v>245</v>
      </c>
      <c r="B106" s="443"/>
      <c r="C106" s="443"/>
      <c r="D106" s="443"/>
      <c r="E106" s="443"/>
      <c r="F106" s="443"/>
      <c r="G106" s="443"/>
      <c r="H106" s="443"/>
      <c r="I106" s="443"/>
      <c r="J106" s="443"/>
      <c r="K106" s="444"/>
    </row>
    <row r="107" spans="1:11" ht="16.5">
      <c r="A107" s="82">
        <v>1</v>
      </c>
      <c r="B107" s="83">
        <v>609</v>
      </c>
      <c r="C107" s="137" t="s">
        <v>366</v>
      </c>
      <c r="D107" s="138">
        <v>36087</v>
      </c>
      <c r="E107" s="139" t="s">
        <v>114</v>
      </c>
      <c r="F107" s="87" t="s">
        <v>40</v>
      </c>
      <c r="G107" s="140" t="s">
        <v>367</v>
      </c>
      <c r="H107" s="141"/>
      <c r="I107" s="90" t="s">
        <v>275</v>
      </c>
      <c r="J107" s="91">
        <v>27</v>
      </c>
      <c r="K107" s="142" t="s">
        <v>364</v>
      </c>
    </row>
    <row r="108" spans="1:11" ht="16.5">
      <c r="A108" s="118">
        <v>2</v>
      </c>
      <c r="B108" s="145">
        <v>914</v>
      </c>
      <c r="C108" s="146" t="s">
        <v>368</v>
      </c>
      <c r="D108" s="147" t="s">
        <v>369</v>
      </c>
      <c r="E108" s="148" t="s">
        <v>104</v>
      </c>
      <c r="F108" s="123" t="s">
        <v>40</v>
      </c>
      <c r="G108" s="149" t="s">
        <v>370</v>
      </c>
      <c r="H108" s="150"/>
      <c r="I108" s="151" t="s">
        <v>275</v>
      </c>
      <c r="J108" s="127">
        <v>24</v>
      </c>
      <c r="K108" s="152" t="s">
        <v>220</v>
      </c>
    </row>
    <row r="109" spans="1:11" ht="16.5">
      <c r="A109" s="118">
        <v>3</v>
      </c>
      <c r="B109" s="145">
        <v>607</v>
      </c>
      <c r="C109" s="146" t="s">
        <v>371</v>
      </c>
      <c r="D109" s="147">
        <v>36227</v>
      </c>
      <c r="E109" s="148" t="s">
        <v>114</v>
      </c>
      <c r="F109" s="123" t="s">
        <v>40</v>
      </c>
      <c r="G109" s="149" t="s">
        <v>372</v>
      </c>
      <c r="H109" s="150"/>
      <c r="I109" s="151" t="s">
        <v>282</v>
      </c>
      <c r="J109" s="127">
        <v>21</v>
      </c>
      <c r="K109" s="152" t="s">
        <v>122</v>
      </c>
    </row>
    <row r="110" spans="1:11" ht="16.5">
      <c r="A110" s="118">
        <v>4</v>
      </c>
      <c r="B110" s="145">
        <v>54</v>
      </c>
      <c r="C110" s="146" t="s">
        <v>373</v>
      </c>
      <c r="D110" s="147">
        <v>36363</v>
      </c>
      <c r="E110" s="148" t="s">
        <v>24</v>
      </c>
      <c r="F110" s="123" t="s">
        <v>40</v>
      </c>
      <c r="G110" s="149" t="s">
        <v>374</v>
      </c>
      <c r="H110" s="150"/>
      <c r="I110" s="151" t="s">
        <v>282</v>
      </c>
      <c r="J110" s="127">
        <v>19</v>
      </c>
      <c r="K110" s="152" t="s">
        <v>375</v>
      </c>
    </row>
    <row r="111" spans="1:11" ht="16.5">
      <c r="A111" s="118">
        <v>5</v>
      </c>
      <c r="B111" s="145">
        <v>655</v>
      </c>
      <c r="C111" s="146" t="s">
        <v>376</v>
      </c>
      <c r="D111" s="147">
        <v>36078</v>
      </c>
      <c r="E111" s="148" t="s">
        <v>119</v>
      </c>
      <c r="F111" s="123" t="s">
        <v>40</v>
      </c>
      <c r="G111" s="149" t="s">
        <v>377</v>
      </c>
      <c r="H111" s="150"/>
      <c r="I111" s="151" t="s">
        <v>282</v>
      </c>
      <c r="J111" s="127">
        <v>17</v>
      </c>
      <c r="K111" s="152" t="s">
        <v>128</v>
      </c>
    </row>
    <row r="112" spans="1:11" ht="16.5">
      <c r="A112" s="118">
        <v>6</v>
      </c>
      <c r="B112" s="145">
        <v>611</v>
      </c>
      <c r="C112" s="146" t="s">
        <v>362</v>
      </c>
      <c r="D112" s="147">
        <v>36302</v>
      </c>
      <c r="E112" s="148" t="s">
        <v>114</v>
      </c>
      <c r="F112" s="123" t="s">
        <v>40</v>
      </c>
      <c r="G112" s="149" t="s">
        <v>378</v>
      </c>
      <c r="H112" s="150"/>
      <c r="I112" s="151" t="s">
        <v>133</v>
      </c>
      <c r="J112" s="127">
        <v>16</v>
      </c>
      <c r="K112" s="152" t="s">
        <v>364</v>
      </c>
    </row>
    <row r="113" spans="1:11" ht="16.5">
      <c r="A113" s="118">
        <v>7</v>
      </c>
      <c r="B113" s="145">
        <v>362</v>
      </c>
      <c r="C113" s="146" t="s">
        <v>379</v>
      </c>
      <c r="D113" s="147">
        <v>36499</v>
      </c>
      <c r="E113" s="148" t="s">
        <v>156</v>
      </c>
      <c r="F113" s="123" t="s">
        <v>40</v>
      </c>
      <c r="G113" s="149" t="s">
        <v>380</v>
      </c>
      <c r="H113" s="150"/>
      <c r="I113" s="151" t="s">
        <v>134</v>
      </c>
      <c r="J113" s="127">
        <v>15</v>
      </c>
      <c r="K113" s="152" t="s">
        <v>381</v>
      </c>
    </row>
    <row r="114" spans="1:11" ht="17.25" thickBot="1">
      <c r="A114" s="430" t="s">
        <v>382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2"/>
    </row>
    <row r="115" spans="1:11" ht="16.5">
      <c r="A115" s="442" t="s">
        <v>245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6.5">
      <c r="A116" s="82">
        <v>1</v>
      </c>
      <c r="B116" s="83">
        <v>607</v>
      </c>
      <c r="C116" s="137" t="s">
        <v>371</v>
      </c>
      <c r="D116" s="138">
        <v>36227</v>
      </c>
      <c r="E116" s="139" t="s">
        <v>114</v>
      </c>
      <c r="F116" s="87" t="s">
        <v>40</v>
      </c>
      <c r="G116" s="140" t="s">
        <v>383</v>
      </c>
      <c r="H116" s="141"/>
      <c r="I116" s="90">
        <v>3</v>
      </c>
      <c r="J116" s="91">
        <v>27</v>
      </c>
      <c r="K116" s="142" t="s">
        <v>122</v>
      </c>
    </row>
    <row r="117" spans="1:11" ht="16.5">
      <c r="A117" s="118">
        <v>2</v>
      </c>
      <c r="B117" s="145">
        <v>609</v>
      </c>
      <c r="C117" s="146" t="s">
        <v>366</v>
      </c>
      <c r="D117" s="147">
        <v>36087</v>
      </c>
      <c r="E117" s="148" t="s">
        <v>114</v>
      </c>
      <c r="F117" s="123" t="s">
        <v>40</v>
      </c>
      <c r="G117" s="149" t="s">
        <v>384</v>
      </c>
      <c r="H117" s="150"/>
      <c r="I117" s="151">
        <v>3</v>
      </c>
      <c r="J117" s="127">
        <v>24</v>
      </c>
      <c r="K117" s="152" t="s">
        <v>364</v>
      </c>
    </row>
    <row r="118" spans="1:11" ht="16.5">
      <c r="A118" s="118">
        <v>3</v>
      </c>
      <c r="B118" s="145">
        <v>914</v>
      </c>
      <c r="C118" s="146" t="s">
        <v>368</v>
      </c>
      <c r="D118" s="147" t="s">
        <v>369</v>
      </c>
      <c r="E118" s="148" t="s">
        <v>104</v>
      </c>
      <c r="F118" s="123" t="s">
        <v>40</v>
      </c>
      <c r="G118" s="149" t="s">
        <v>385</v>
      </c>
      <c r="H118" s="150"/>
      <c r="I118" s="151" t="s">
        <v>275</v>
      </c>
      <c r="J118" s="127">
        <v>21</v>
      </c>
      <c r="K118" s="152" t="s">
        <v>220</v>
      </c>
    </row>
    <row r="119" spans="1:11" ht="16.5">
      <c r="A119" s="118">
        <v>4</v>
      </c>
      <c r="B119" s="145">
        <v>655</v>
      </c>
      <c r="C119" s="146" t="s">
        <v>376</v>
      </c>
      <c r="D119" s="147">
        <v>36078</v>
      </c>
      <c r="E119" s="148" t="s">
        <v>119</v>
      </c>
      <c r="F119" s="123" t="s">
        <v>40</v>
      </c>
      <c r="G119" s="149" t="s">
        <v>386</v>
      </c>
      <c r="H119" s="150"/>
      <c r="I119" s="151" t="s">
        <v>282</v>
      </c>
      <c r="J119" s="127">
        <v>19</v>
      </c>
      <c r="K119" s="152" t="s">
        <v>128</v>
      </c>
    </row>
    <row r="120" spans="1:11" ht="16.5">
      <c r="A120" s="118">
        <v>5</v>
      </c>
      <c r="B120" s="145">
        <v>54</v>
      </c>
      <c r="C120" s="146" t="s">
        <v>373</v>
      </c>
      <c r="D120" s="147">
        <v>36363</v>
      </c>
      <c r="E120" s="148" t="s">
        <v>24</v>
      </c>
      <c r="F120" s="123" t="s">
        <v>40</v>
      </c>
      <c r="G120" s="149" t="s">
        <v>387</v>
      </c>
      <c r="H120" s="150"/>
      <c r="I120" s="151" t="s">
        <v>133</v>
      </c>
      <c r="J120" s="127">
        <v>17</v>
      </c>
      <c r="K120" s="152" t="s">
        <v>375</v>
      </c>
    </row>
    <row r="121" spans="1:11" ht="16.5">
      <c r="A121" s="118">
        <v>6</v>
      </c>
      <c r="B121" s="145">
        <v>362</v>
      </c>
      <c r="C121" s="146" t="s">
        <v>379</v>
      </c>
      <c r="D121" s="147">
        <v>36499</v>
      </c>
      <c r="E121" s="148" t="s">
        <v>156</v>
      </c>
      <c r="F121" s="123" t="s">
        <v>40</v>
      </c>
      <c r="G121" s="149" t="s">
        <v>388</v>
      </c>
      <c r="H121" s="150"/>
      <c r="I121" s="151" t="s">
        <v>389</v>
      </c>
      <c r="J121" s="127">
        <v>16</v>
      </c>
      <c r="K121" s="152" t="s">
        <v>381</v>
      </c>
    </row>
    <row r="122" spans="1:11" ht="16.5">
      <c r="A122" s="445" t="s">
        <v>390</v>
      </c>
      <c r="B122" s="446"/>
      <c r="C122" s="446"/>
      <c r="D122" s="446"/>
      <c r="E122" s="446"/>
      <c r="F122" s="446"/>
      <c r="G122" s="446"/>
      <c r="H122" s="446"/>
      <c r="I122" s="446"/>
      <c r="J122" s="446"/>
      <c r="K122" s="447"/>
    </row>
    <row r="123" spans="1:11" ht="16.5">
      <c r="A123" s="433" t="s">
        <v>245</v>
      </c>
      <c r="B123" s="434"/>
      <c r="C123" s="434"/>
      <c r="D123" s="434"/>
      <c r="E123" s="434"/>
      <c r="F123" s="434"/>
      <c r="G123" s="434"/>
      <c r="H123" s="434"/>
      <c r="I123" s="434"/>
      <c r="J123" s="434"/>
      <c r="K123" s="435"/>
    </row>
    <row r="124" spans="1:11" ht="16.5">
      <c r="A124" s="118">
        <v>1</v>
      </c>
      <c r="B124" s="145">
        <v>72</v>
      </c>
      <c r="C124" s="120" t="s">
        <v>23</v>
      </c>
      <c r="D124" s="153">
        <v>35863</v>
      </c>
      <c r="E124" s="122" t="s">
        <v>24</v>
      </c>
      <c r="F124" s="123" t="s">
        <v>40</v>
      </c>
      <c r="G124" s="154">
        <v>9.61</v>
      </c>
      <c r="H124" s="154">
        <v>9.54</v>
      </c>
      <c r="I124" s="151">
        <v>3</v>
      </c>
      <c r="J124" s="127">
        <v>27</v>
      </c>
      <c r="K124" s="128" t="s">
        <v>25</v>
      </c>
    </row>
    <row r="125" spans="1:11" ht="16.5">
      <c r="A125" s="93">
        <v>2</v>
      </c>
      <c r="B125" s="94">
        <v>562</v>
      </c>
      <c r="C125" s="95" t="s">
        <v>391</v>
      </c>
      <c r="D125" s="155">
        <v>35851</v>
      </c>
      <c r="E125" s="97" t="s">
        <v>61</v>
      </c>
      <c r="F125" s="98" t="s">
        <v>40</v>
      </c>
      <c r="G125" s="104">
        <v>10.2</v>
      </c>
      <c r="H125" s="104">
        <v>10.11</v>
      </c>
      <c r="I125" s="100" t="s">
        <v>275</v>
      </c>
      <c r="J125" s="101">
        <v>24</v>
      </c>
      <c r="K125" s="102" t="s">
        <v>392</v>
      </c>
    </row>
    <row r="126" spans="1:11" ht="16.5">
      <c r="A126" s="93">
        <v>3</v>
      </c>
      <c r="B126" s="94">
        <v>864</v>
      </c>
      <c r="C126" s="95" t="s">
        <v>393</v>
      </c>
      <c r="D126" s="155">
        <v>36050</v>
      </c>
      <c r="E126" s="97" t="s">
        <v>35</v>
      </c>
      <c r="F126" s="98" t="s">
        <v>36</v>
      </c>
      <c r="G126" s="104">
        <v>10.61</v>
      </c>
      <c r="H126" s="104">
        <v>10.36</v>
      </c>
      <c r="I126" s="100" t="s">
        <v>282</v>
      </c>
      <c r="J126" s="101">
        <v>21</v>
      </c>
      <c r="K126" s="102" t="s">
        <v>212</v>
      </c>
    </row>
    <row r="127" spans="1:11" ht="16.5">
      <c r="A127" s="93">
        <v>4</v>
      </c>
      <c r="B127" s="105">
        <v>567</v>
      </c>
      <c r="C127" s="95" t="s">
        <v>394</v>
      </c>
      <c r="D127" s="155">
        <v>36113</v>
      </c>
      <c r="E127" s="97" t="s">
        <v>61</v>
      </c>
      <c r="F127" s="98" t="s">
        <v>40</v>
      </c>
      <c r="G127" s="104">
        <v>11.11</v>
      </c>
      <c r="H127" s="104">
        <v>10.9</v>
      </c>
      <c r="I127" s="100" t="s">
        <v>133</v>
      </c>
      <c r="J127" s="101">
        <v>19</v>
      </c>
      <c r="K127" s="102" t="s">
        <v>395</v>
      </c>
    </row>
    <row r="128" spans="1:11" ht="16.5">
      <c r="A128" s="93">
        <v>5</v>
      </c>
      <c r="B128" s="105">
        <v>14</v>
      </c>
      <c r="C128" s="95" t="s">
        <v>396</v>
      </c>
      <c r="D128" s="155">
        <v>36208</v>
      </c>
      <c r="E128" s="97" t="s">
        <v>101</v>
      </c>
      <c r="F128" s="98" t="s">
        <v>40</v>
      </c>
      <c r="G128" s="104">
        <v>10.91</v>
      </c>
      <c r="H128" s="104">
        <v>10.96</v>
      </c>
      <c r="I128" s="100" t="s">
        <v>133</v>
      </c>
      <c r="J128" s="101">
        <v>17</v>
      </c>
      <c r="K128" s="102" t="s">
        <v>397</v>
      </c>
    </row>
    <row r="129" spans="1:11" ht="16.5">
      <c r="A129" s="93">
        <v>6</v>
      </c>
      <c r="B129" s="105">
        <v>32</v>
      </c>
      <c r="C129" s="95" t="s">
        <v>398</v>
      </c>
      <c r="D129" s="155">
        <v>36346</v>
      </c>
      <c r="E129" s="97" t="s">
        <v>83</v>
      </c>
      <c r="F129" s="98"/>
      <c r="G129" s="104">
        <v>11.49</v>
      </c>
      <c r="H129" s="104">
        <v>10.96</v>
      </c>
      <c r="I129" s="100" t="s">
        <v>133</v>
      </c>
      <c r="J129" s="101" t="s">
        <v>84</v>
      </c>
      <c r="K129" s="102" t="s">
        <v>399</v>
      </c>
    </row>
    <row r="130" spans="1:11" ht="16.5">
      <c r="A130" s="93">
        <v>7</v>
      </c>
      <c r="B130" s="105">
        <v>564</v>
      </c>
      <c r="C130" s="95" t="s">
        <v>400</v>
      </c>
      <c r="D130" s="155">
        <v>35942</v>
      </c>
      <c r="E130" s="97" t="s">
        <v>61</v>
      </c>
      <c r="F130" s="98" t="s">
        <v>40</v>
      </c>
      <c r="G130" s="104">
        <v>11.66</v>
      </c>
      <c r="H130" s="104">
        <v>11.4</v>
      </c>
      <c r="I130" s="100" t="s">
        <v>133</v>
      </c>
      <c r="J130" s="101">
        <v>16</v>
      </c>
      <c r="K130" s="102" t="s">
        <v>401</v>
      </c>
    </row>
    <row r="131" spans="1:11" ht="16.5">
      <c r="A131" s="93">
        <v>8</v>
      </c>
      <c r="B131" s="105">
        <v>238</v>
      </c>
      <c r="C131" s="95" t="s">
        <v>402</v>
      </c>
      <c r="D131" s="155">
        <v>36213</v>
      </c>
      <c r="E131" s="97" t="s">
        <v>90</v>
      </c>
      <c r="F131" s="98" t="s">
        <v>40</v>
      </c>
      <c r="G131" s="104">
        <v>12.57</v>
      </c>
      <c r="H131" s="104">
        <v>12.4</v>
      </c>
      <c r="I131" s="100" t="s">
        <v>134</v>
      </c>
      <c r="J131" s="101">
        <v>15</v>
      </c>
      <c r="K131" s="102" t="s">
        <v>185</v>
      </c>
    </row>
    <row r="132" spans="1:11" ht="16.5">
      <c r="A132" s="93">
        <v>9</v>
      </c>
      <c r="B132" s="94">
        <v>503</v>
      </c>
      <c r="C132" s="95" t="s">
        <v>403</v>
      </c>
      <c r="D132" s="155">
        <v>35920</v>
      </c>
      <c r="E132" s="97" t="s">
        <v>69</v>
      </c>
      <c r="F132" s="98" t="s">
        <v>40</v>
      </c>
      <c r="G132" s="104">
        <v>12.79</v>
      </c>
      <c r="H132" s="104"/>
      <c r="I132" s="100" t="s">
        <v>134</v>
      </c>
      <c r="J132" s="101">
        <v>14</v>
      </c>
      <c r="K132" s="102" t="s">
        <v>404</v>
      </c>
    </row>
    <row r="133" spans="1:11" ht="17.25" thickBot="1">
      <c r="A133" s="430" t="s">
        <v>405</v>
      </c>
      <c r="B133" s="431"/>
      <c r="C133" s="431"/>
      <c r="D133" s="431"/>
      <c r="E133" s="431"/>
      <c r="F133" s="431"/>
      <c r="G133" s="431"/>
      <c r="H133" s="431"/>
      <c r="I133" s="431"/>
      <c r="J133" s="431"/>
      <c r="K133" s="432"/>
    </row>
    <row r="134" spans="1:11" ht="19.5" customHeight="1">
      <c r="A134" s="415" t="s">
        <v>245</v>
      </c>
      <c r="B134" s="416"/>
      <c r="C134" s="416"/>
      <c r="D134" s="416"/>
      <c r="E134" s="416"/>
      <c r="F134" s="416"/>
      <c r="G134" s="416"/>
      <c r="H134" s="416"/>
      <c r="I134" s="416"/>
      <c r="J134" s="416"/>
      <c r="K134" s="417"/>
    </row>
    <row r="135" spans="1:11" ht="16.5">
      <c r="A135" s="82">
        <v>1</v>
      </c>
      <c r="B135" s="83">
        <v>417</v>
      </c>
      <c r="C135" s="84" t="s">
        <v>19</v>
      </c>
      <c r="D135" s="156" t="s">
        <v>20</v>
      </c>
      <c r="E135" s="86" t="s">
        <v>21</v>
      </c>
      <c r="F135" s="87" t="s">
        <v>40</v>
      </c>
      <c r="G135" s="157">
        <v>45.6</v>
      </c>
      <c r="H135" s="140"/>
      <c r="I135" s="90">
        <v>3</v>
      </c>
      <c r="J135" s="91">
        <v>27</v>
      </c>
      <c r="K135" s="92" t="s">
        <v>22</v>
      </c>
    </row>
    <row r="136" spans="1:11" ht="16.5">
      <c r="A136" s="93">
        <v>2</v>
      </c>
      <c r="B136" s="94">
        <v>562</v>
      </c>
      <c r="C136" s="95" t="s">
        <v>391</v>
      </c>
      <c r="D136" s="155">
        <v>35851</v>
      </c>
      <c r="E136" s="97" t="s">
        <v>61</v>
      </c>
      <c r="F136" s="98" t="s">
        <v>40</v>
      </c>
      <c r="G136" s="104">
        <v>46.01</v>
      </c>
      <c r="H136" s="106"/>
      <c r="I136" s="100">
        <v>3</v>
      </c>
      <c r="J136" s="101">
        <v>24</v>
      </c>
      <c r="K136" s="102" t="s">
        <v>392</v>
      </c>
    </row>
    <row r="137" spans="1:11" ht="16.5">
      <c r="A137" s="93">
        <v>3</v>
      </c>
      <c r="B137" s="94">
        <v>14</v>
      </c>
      <c r="C137" s="95" t="s">
        <v>396</v>
      </c>
      <c r="D137" s="155">
        <v>36208</v>
      </c>
      <c r="E137" s="97" t="s">
        <v>101</v>
      </c>
      <c r="F137" s="98" t="s">
        <v>40</v>
      </c>
      <c r="G137" s="104">
        <v>47.44</v>
      </c>
      <c r="H137" s="106"/>
      <c r="I137" s="100" t="s">
        <v>275</v>
      </c>
      <c r="J137" s="101">
        <v>21</v>
      </c>
      <c r="K137" s="102" t="s">
        <v>397</v>
      </c>
    </row>
    <row r="138" spans="1:11" ht="16.5">
      <c r="A138" s="93">
        <v>4</v>
      </c>
      <c r="B138" s="94">
        <v>864</v>
      </c>
      <c r="C138" s="95" t="s">
        <v>393</v>
      </c>
      <c r="D138" s="155">
        <v>36050</v>
      </c>
      <c r="E138" s="97" t="s">
        <v>35</v>
      </c>
      <c r="F138" s="98" t="s">
        <v>36</v>
      </c>
      <c r="G138" s="104">
        <v>47.58</v>
      </c>
      <c r="H138" s="106"/>
      <c r="I138" s="100" t="s">
        <v>275</v>
      </c>
      <c r="J138" s="101">
        <v>19</v>
      </c>
      <c r="K138" s="102" t="s">
        <v>212</v>
      </c>
    </row>
    <row r="139" spans="1:11" ht="16.5">
      <c r="A139" s="93">
        <v>5</v>
      </c>
      <c r="B139" s="94">
        <v>70</v>
      </c>
      <c r="C139" s="95" t="s">
        <v>76</v>
      </c>
      <c r="D139" s="155">
        <v>35820</v>
      </c>
      <c r="E139" s="97" t="s">
        <v>24</v>
      </c>
      <c r="F139" s="98" t="s">
        <v>40</v>
      </c>
      <c r="G139" s="104">
        <v>49.38</v>
      </c>
      <c r="H139" s="106"/>
      <c r="I139" s="100" t="s">
        <v>275</v>
      </c>
      <c r="J139" s="101">
        <v>17</v>
      </c>
      <c r="K139" s="102" t="s">
        <v>77</v>
      </c>
    </row>
    <row r="140" spans="1:11" ht="16.5">
      <c r="A140" s="93">
        <v>6</v>
      </c>
      <c r="B140" s="94">
        <v>567</v>
      </c>
      <c r="C140" s="95" t="s">
        <v>394</v>
      </c>
      <c r="D140" s="155">
        <v>36113</v>
      </c>
      <c r="E140" s="97" t="s">
        <v>61</v>
      </c>
      <c r="F140" s="98" t="s">
        <v>40</v>
      </c>
      <c r="G140" s="104">
        <v>49.48</v>
      </c>
      <c r="H140" s="106"/>
      <c r="I140" s="100" t="s">
        <v>134</v>
      </c>
      <c r="J140" s="101">
        <v>16</v>
      </c>
      <c r="K140" s="102" t="s">
        <v>395</v>
      </c>
    </row>
    <row r="141" spans="1:11" ht="16.5">
      <c r="A141" s="93">
        <v>7</v>
      </c>
      <c r="B141" s="94">
        <v>32</v>
      </c>
      <c r="C141" s="95" t="s">
        <v>398</v>
      </c>
      <c r="D141" s="155">
        <v>36346</v>
      </c>
      <c r="E141" s="97" t="s">
        <v>83</v>
      </c>
      <c r="F141" s="98"/>
      <c r="G141" s="104">
        <v>52.52</v>
      </c>
      <c r="H141" s="106"/>
      <c r="I141" s="100" t="s">
        <v>134</v>
      </c>
      <c r="J141" s="101" t="s">
        <v>84</v>
      </c>
      <c r="K141" s="102" t="s">
        <v>399</v>
      </c>
    </row>
    <row r="142" spans="1:11" ht="16.5">
      <c r="A142" s="93">
        <v>8</v>
      </c>
      <c r="B142" s="94">
        <v>564</v>
      </c>
      <c r="C142" s="95" t="s">
        <v>400</v>
      </c>
      <c r="D142" s="155">
        <v>35942</v>
      </c>
      <c r="E142" s="97" t="s">
        <v>61</v>
      </c>
      <c r="F142" s="98" t="s">
        <v>40</v>
      </c>
      <c r="G142" s="104">
        <v>54.08</v>
      </c>
      <c r="H142" s="106"/>
      <c r="I142" s="100" t="s">
        <v>134</v>
      </c>
      <c r="J142" s="101">
        <v>15</v>
      </c>
      <c r="K142" s="102" t="s">
        <v>401</v>
      </c>
    </row>
    <row r="143" spans="1:11" ht="16.5">
      <c r="A143" s="93">
        <v>9</v>
      </c>
      <c r="B143" s="94">
        <v>296</v>
      </c>
      <c r="C143" s="95" t="s">
        <v>284</v>
      </c>
      <c r="D143" s="155">
        <v>36370</v>
      </c>
      <c r="E143" s="97" t="s">
        <v>66</v>
      </c>
      <c r="F143" s="98" t="s">
        <v>40</v>
      </c>
      <c r="G143" s="104">
        <v>55.18</v>
      </c>
      <c r="H143" s="106"/>
      <c r="I143" s="100" t="s">
        <v>134</v>
      </c>
      <c r="J143" s="101">
        <v>14</v>
      </c>
      <c r="K143" s="102" t="s">
        <v>143</v>
      </c>
    </row>
    <row r="144" spans="1:11" ht="16.5">
      <c r="A144" s="93">
        <v>10</v>
      </c>
      <c r="B144" s="94">
        <v>503</v>
      </c>
      <c r="C144" s="95" t="s">
        <v>403</v>
      </c>
      <c r="D144" s="155">
        <v>35920</v>
      </c>
      <c r="E144" s="97" t="s">
        <v>69</v>
      </c>
      <c r="F144" s="98" t="s">
        <v>40</v>
      </c>
      <c r="G144" s="104">
        <v>55.25</v>
      </c>
      <c r="H144" s="106"/>
      <c r="I144" s="100" t="s">
        <v>134</v>
      </c>
      <c r="J144" s="101">
        <v>13</v>
      </c>
      <c r="K144" s="102" t="s">
        <v>404</v>
      </c>
    </row>
    <row r="145" spans="1:11" ht="16.5">
      <c r="A145" s="93">
        <v>11</v>
      </c>
      <c r="B145" s="94">
        <v>187</v>
      </c>
      <c r="C145" s="95" t="s">
        <v>29</v>
      </c>
      <c r="D145" s="155">
        <v>35858</v>
      </c>
      <c r="E145" s="97" t="s">
        <v>30</v>
      </c>
      <c r="F145" s="98" t="s">
        <v>40</v>
      </c>
      <c r="G145" s="104">
        <v>55.41</v>
      </c>
      <c r="H145" s="106"/>
      <c r="I145" s="100" t="s">
        <v>134</v>
      </c>
      <c r="J145" s="101">
        <v>12</v>
      </c>
      <c r="K145" s="102" t="s">
        <v>31</v>
      </c>
    </row>
    <row r="146" spans="1:11" ht="16.5">
      <c r="A146" s="93">
        <v>12</v>
      </c>
      <c r="B146" s="94">
        <v>238</v>
      </c>
      <c r="C146" s="95" t="s">
        <v>402</v>
      </c>
      <c r="D146" s="155">
        <v>36213</v>
      </c>
      <c r="E146" s="97" t="s">
        <v>90</v>
      </c>
      <c r="F146" s="98" t="s">
        <v>40</v>
      </c>
      <c r="G146" s="104">
        <v>58.44</v>
      </c>
      <c r="H146" s="106"/>
      <c r="I146" s="100" t="s">
        <v>134</v>
      </c>
      <c r="J146" s="101">
        <v>11</v>
      </c>
      <c r="K146" s="102" t="s">
        <v>185</v>
      </c>
    </row>
    <row r="147" spans="1:11" ht="16.5">
      <c r="A147" s="424" t="s">
        <v>244</v>
      </c>
      <c r="B147" s="425"/>
      <c r="C147" s="425"/>
      <c r="D147" s="425"/>
      <c r="E147" s="425"/>
      <c r="F147" s="425"/>
      <c r="G147" s="425"/>
      <c r="H147" s="425"/>
      <c r="I147" s="425"/>
      <c r="J147" s="425"/>
      <c r="K147" s="426"/>
    </row>
    <row r="148" spans="1:11" ht="17.25" thickBot="1">
      <c r="A148" s="427" t="s">
        <v>406</v>
      </c>
      <c r="B148" s="428"/>
      <c r="C148" s="428"/>
      <c r="D148" s="428"/>
      <c r="E148" s="428"/>
      <c r="F148" s="428"/>
      <c r="G148" s="428"/>
      <c r="H148" s="428"/>
      <c r="I148" s="428"/>
      <c r="J148" s="428"/>
      <c r="K148" s="429"/>
    </row>
    <row r="149" spans="1:11" ht="16.5">
      <c r="A149" s="107">
        <v>1</v>
      </c>
      <c r="B149" s="158">
        <v>879</v>
      </c>
      <c r="C149" s="109" t="s">
        <v>172</v>
      </c>
      <c r="D149" s="110">
        <v>36120</v>
      </c>
      <c r="E149" s="111" t="s">
        <v>35</v>
      </c>
      <c r="F149" s="111" t="s">
        <v>36</v>
      </c>
      <c r="G149" s="159">
        <v>8.87</v>
      </c>
      <c r="H149" s="159">
        <v>8.67</v>
      </c>
      <c r="I149" s="160" t="e">
        <f>#VALUE!</f>
        <v>#VALUE!</v>
      </c>
      <c r="J149" s="116">
        <v>27</v>
      </c>
      <c r="K149" s="117" t="s">
        <v>173</v>
      </c>
    </row>
    <row r="150" spans="1:11" ht="16.5">
      <c r="A150" s="161">
        <v>2</v>
      </c>
      <c r="B150" s="94">
        <v>16</v>
      </c>
      <c r="C150" s="95" t="s">
        <v>188</v>
      </c>
      <c r="D150" s="96" t="s">
        <v>27</v>
      </c>
      <c r="E150" s="97" t="s">
        <v>83</v>
      </c>
      <c r="F150" s="97" t="s">
        <v>40</v>
      </c>
      <c r="G150" s="104">
        <v>9.02</v>
      </c>
      <c r="H150" s="104">
        <v>8.82</v>
      </c>
      <c r="I150" s="100" t="e">
        <f>#VALUE!</f>
        <v>#VALUE!</v>
      </c>
      <c r="J150" s="101" t="s">
        <v>84</v>
      </c>
      <c r="K150" s="102" t="s">
        <v>189</v>
      </c>
    </row>
    <row r="151" spans="1:11" ht="16.5">
      <c r="A151" s="93">
        <v>3</v>
      </c>
      <c r="B151" s="94">
        <v>2</v>
      </c>
      <c r="C151" s="95" t="s">
        <v>169</v>
      </c>
      <c r="D151" s="96">
        <v>36213</v>
      </c>
      <c r="E151" s="97" t="s">
        <v>98</v>
      </c>
      <c r="F151" s="97" t="s">
        <v>93</v>
      </c>
      <c r="G151" s="104">
        <v>9</v>
      </c>
      <c r="H151" s="104">
        <v>8.83</v>
      </c>
      <c r="I151" s="100" t="e">
        <f>#VALUE!</f>
        <v>#VALUE!</v>
      </c>
      <c r="J151" s="101">
        <v>24</v>
      </c>
      <c r="K151" s="102" t="s">
        <v>94</v>
      </c>
    </row>
    <row r="152" spans="1:11" ht="16.5">
      <c r="A152" s="161">
        <v>4</v>
      </c>
      <c r="B152" s="162">
        <v>53</v>
      </c>
      <c r="C152" s="95" t="s">
        <v>407</v>
      </c>
      <c r="D152" s="96">
        <v>36070</v>
      </c>
      <c r="E152" s="97" t="s">
        <v>24</v>
      </c>
      <c r="F152" s="98" t="s">
        <v>40</v>
      </c>
      <c r="G152" s="99">
        <v>9.16</v>
      </c>
      <c r="H152" s="104">
        <v>8.86</v>
      </c>
      <c r="I152" s="100">
        <v>3</v>
      </c>
      <c r="J152" s="101">
        <v>21</v>
      </c>
      <c r="K152" s="102" t="s">
        <v>77</v>
      </c>
    </row>
    <row r="153" spans="1:11" ht="16.5">
      <c r="A153" s="93">
        <v>5</v>
      </c>
      <c r="B153" s="94">
        <v>660</v>
      </c>
      <c r="C153" s="95" t="s">
        <v>408</v>
      </c>
      <c r="D153" s="96">
        <v>35886</v>
      </c>
      <c r="E153" s="97" t="s">
        <v>119</v>
      </c>
      <c r="F153" s="97" t="s">
        <v>40</v>
      </c>
      <c r="G153" s="104">
        <v>9.15</v>
      </c>
      <c r="H153" s="104">
        <v>9.02</v>
      </c>
      <c r="I153" s="100">
        <v>3</v>
      </c>
      <c r="J153" s="101">
        <v>19</v>
      </c>
      <c r="K153" s="102" t="s">
        <v>409</v>
      </c>
    </row>
    <row r="154" spans="1:11" ht="16.5">
      <c r="A154" s="93">
        <v>6</v>
      </c>
      <c r="B154" s="94">
        <v>8</v>
      </c>
      <c r="C154" s="95" t="s">
        <v>410</v>
      </c>
      <c r="D154" s="96">
        <v>35997</v>
      </c>
      <c r="E154" s="97" t="s">
        <v>80</v>
      </c>
      <c r="F154" s="97" t="s">
        <v>40</v>
      </c>
      <c r="G154" s="104">
        <v>9.07</v>
      </c>
      <c r="H154" s="104">
        <v>9.05</v>
      </c>
      <c r="I154" s="100">
        <v>3</v>
      </c>
      <c r="J154" s="101">
        <v>17</v>
      </c>
      <c r="K154" s="102" t="s">
        <v>310</v>
      </c>
    </row>
    <row r="155" spans="1:11" ht="16.5">
      <c r="A155" s="93">
        <v>7</v>
      </c>
      <c r="B155" s="162">
        <v>516</v>
      </c>
      <c r="C155" s="95" t="s">
        <v>411</v>
      </c>
      <c r="D155" s="96">
        <v>35967</v>
      </c>
      <c r="E155" s="97" t="s">
        <v>69</v>
      </c>
      <c r="F155" s="98" t="s">
        <v>40</v>
      </c>
      <c r="G155" s="99">
        <v>9.19</v>
      </c>
      <c r="H155" s="104">
        <v>9.05</v>
      </c>
      <c r="I155" s="100">
        <v>3</v>
      </c>
      <c r="J155" s="101">
        <v>16</v>
      </c>
      <c r="K155" s="102" t="s">
        <v>412</v>
      </c>
    </row>
    <row r="156" spans="1:11" ht="16.5">
      <c r="A156" s="161">
        <v>8</v>
      </c>
      <c r="B156" s="94">
        <v>518</v>
      </c>
      <c r="C156" s="95" t="s">
        <v>413</v>
      </c>
      <c r="D156" s="96">
        <v>36385</v>
      </c>
      <c r="E156" s="97" t="s">
        <v>69</v>
      </c>
      <c r="F156" s="97" t="s">
        <v>40</v>
      </c>
      <c r="G156" s="104">
        <v>9.27</v>
      </c>
      <c r="H156" s="104">
        <v>9.23</v>
      </c>
      <c r="I156" s="100" t="e">
        <f>#VALUE!</f>
        <v>#VALUE!</v>
      </c>
      <c r="J156" s="101">
        <v>15</v>
      </c>
      <c r="K156" s="102" t="s">
        <v>414</v>
      </c>
    </row>
    <row r="157" spans="1:11" ht="16.5">
      <c r="A157" s="93">
        <v>9</v>
      </c>
      <c r="B157" s="162">
        <v>467</v>
      </c>
      <c r="C157" s="95" t="s">
        <v>415</v>
      </c>
      <c r="D157" s="96">
        <v>36384</v>
      </c>
      <c r="E157" s="97" t="s">
        <v>260</v>
      </c>
      <c r="F157" s="98" t="s">
        <v>40</v>
      </c>
      <c r="G157" s="99">
        <v>9.3</v>
      </c>
      <c r="H157" s="106"/>
      <c r="I157" s="100" t="e">
        <f>#VALUE!</f>
        <v>#VALUE!</v>
      </c>
      <c r="J157" s="101">
        <v>14</v>
      </c>
      <c r="K157" s="102" t="s">
        <v>416</v>
      </c>
    </row>
    <row r="158" spans="1:11" ht="16.5">
      <c r="A158" s="93">
        <v>10</v>
      </c>
      <c r="B158" s="94">
        <v>851</v>
      </c>
      <c r="C158" s="95" t="s">
        <v>417</v>
      </c>
      <c r="D158" s="96">
        <v>36141</v>
      </c>
      <c r="E158" s="97" t="s">
        <v>35</v>
      </c>
      <c r="F158" s="97" t="s">
        <v>36</v>
      </c>
      <c r="G158" s="104">
        <v>9.3</v>
      </c>
      <c r="H158" s="106"/>
      <c r="I158" s="100" t="e">
        <f>#VALUE!</f>
        <v>#VALUE!</v>
      </c>
      <c r="J158" s="101" t="s">
        <v>84</v>
      </c>
      <c r="K158" s="102" t="s">
        <v>173</v>
      </c>
    </row>
    <row r="159" spans="1:11" ht="16.5">
      <c r="A159" s="93">
        <v>11</v>
      </c>
      <c r="B159" s="94">
        <v>365</v>
      </c>
      <c r="C159" s="95" t="s">
        <v>178</v>
      </c>
      <c r="D159" s="96">
        <v>36096</v>
      </c>
      <c r="E159" s="97" t="s">
        <v>156</v>
      </c>
      <c r="F159" s="97" t="s">
        <v>40</v>
      </c>
      <c r="G159" s="104">
        <v>9.36</v>
      </c>
      <c r="H159" s="106"/>
      <c r="I159" s="100" t="e">
        <f>#VALUE!</f>
        <v>#VALUE!</v>
      </c>
      <c r="J159" s="101">
        <v>13</v>
      </c>
      <c r="K159" s="102" t="s">
        <v>179</v>
      </c>
    </row>
    <row r="160" spans="1:11" ht="16.5">
      <c r="A160" s="161">
        <v>12</v>
      </c>
      <c r="B160" s="94">
        <v>25</v>
      </c>
      <c r="C160" s="95" t="s">
        <v>418</v>
      </c>
      <c r="D160" s="96">
        <v>37226</v>
      </c>
      <c r="E160" s="97" t="s">
        <v>83</v>
      </c>
      <c r="F160" s="97"/>
      <c r="G160" s="104">
        <v>9.37</v>
      </c>
      <c r="H160" s="106"/>
      <c r="I160" s="100" t="e">
        <f>#VALUE!</f>
        <v>#VALUE!</v>
      </c>
      <c r="J160" s="101" t="s">
        <v>84</v>
      </c>
      <c r="K160" s="102" t="s">
        <v>251</v>
      </c>
    </row>
    <row r="161" spans="1:11" ht="16.5">
      <c r="A161" s="93">
        <v>13</v>
      </c>
      <c r="B161" s="162">
        <v>64</v>
      </c>
      <c r="C161" s="95" t="s">
        <v>419</v>
      </c>
      <c r="D161" s="96">
        <v>36465</v>
      </c>
      <c r="E161" s="97" t="s">
        <v>24</v>
      </c>
      <c r="F161" s="98" t="s">
        <v>40</v>
      </c>
      <c r="G161" s="99">
        <v>9.55</v>
      </c>
      <c r="H161" s="106"/>
      <c r="I161" s="100" t="e">
        <f>#VALUE!</f>
        <v>#VALUE!</v>
      </c>
      <c r="J161" s="101" t="s">
        <v>84</v>
      </c>
      <c r="K161" s="102" t="s">
        <v>77</v>
      </c>
    </row>
    <row r="162" spans="1:11" ht="16.5">
      <c r="A162" s="93">
        <v>14</v>
      </c>
      <c r="B162" s="94">
        <v>231</v>
      </c>
      <c r="C162" s="95" t="s">
        <v>187</v>
      </c>
      <c r="D162" s="96">
        <v>36369</v>
      </c>
      <c r="E162" s="97" t="s">
        <v>90</v>
      </c>
      <c r="F162" s="97" t="s">
        <v>40</v>
      </c>
      <c r="G162" s="104">
        <v>9.55</v>
      </c>
      <c r="H162" s="106"/>
      <c r="I162" s="100" t="e">
        <f>#VALUE!</f>
        <v>#VALUE!</v>
      </c>
      <c r="J162" s="101">
        <v>12</v>
      </c>
      <c r="K162" s="102" t="s">
        <v>185</v>
      </c>
    </row>
    <row r="163" spans="1:11" ht="16.5">
      <c r="A163" s="93">
        <v>15</v>
      </c>
      <c r="B163" s="94">
        <v>466</v>
      </c>
      <c r="C163" s="95" t="s">
        <v>420</v>
      </c>
      <c r="D163" s="96">
        <v>36262</v>
      </c>
      <c r="E163" s="97" t="s">
        <v>260</v>
      </c>
      <c r="F163" s="97" t="s">
        <v>40</v>
      </c>
      <c r="G163" s="104">
        <v>9.88</v>
      </c>
      <c r="H163" s="106"/>
      <c r="I163" s="100" t="e">
        <f>#VALUE!</f>
        <v>#VALUE!</v>
      </c>
      <c r="J163" s="101">
        <v>11</v>
      </c>
      <c r="K163" s="102" t="s">
        <v>416</v>
      </c>
    </row>
    <row r="164" spans="1:11" ht="16.5">
      <c r="A164" s="161">
        <v>16</v>
      </c>
      <c r="B164" s="94">
        <v>463</v>
      </c>
      <c r="C164" s="95" t="s">
        <v>421</v>
      </c>
      <c r="D164" s="96">
        <v>36676</v>
      </c>
      <c r="E164" s="97" t="s">
        <v>260</v>
      </c>
      <c r="F164" s="97" t="s">
        <v>40</v>
      </c>
      <c r="G164" s="104">
        <v>10.04</v>
      </c>
      <c r="H164" s="106"/>
      <c r="I164" s="100" t="e">
        <f>#VALUE!</f>
        <v>#VALUE!</v>
      </c>
      <c r="J164" s="101">
        <v>10</v>
      </c>
      <c r="K164" s="102" t="s">
        <v>416</v>
      </c>
    </row>
    <row r="165" spans="1:11" ht="16.5">
      <c r="A165" s="93">
        <v>17</v>
      </c>
      <c r="B165" s="94">
        <v>19</v>
      </c>
      <c r="C165" s="95" t="s">
        <v>422</v>
      </c>
      <c r="D165" s="96">
        <v>36307</v>
      </c>
      <c r="E165" s="97" t="s">
        <v>83</v>
      </c>
      <c r="F165" s="97"/>
      <c r="G165" s="104">
        <v>10.1</v>
      </c>
      <c r="H165" s="106"/>
      <c r="I165" s="100" t="e">
        <f>#VALUE!</f>
        <v>#VALUE!</v>
      </c>
      <c r="J165" s="101" t="s">
        <v>84</v>
      </c>
      <c r="K165" s="102" t="s">
        <v>251</v>
      </c>
    </row>
    <row r="166" spans="1:11" ht="16.5">
      <c r="A166" s="161"/>
      <c r="B166" s="94">
        <v>26</v>
      </c>
      <c r="C166" s="95" t="s">
        <v>423</v>
      </c>
      <c r="D166" s="96">
        <v>36378</v>
      </c>
      <c r="E166" s="97" t="s">
        <v>83</v>
      </c>
      <c r="F166" s="97"/>
      <c r="G166" s="104" t="s">
        <v>72</v>
      </c>
      <c r="H166" s="106"/>
      <c r="I166" s="100"/>
      <c r="J166" s="101" t="s">
        <v>84</v>
      </c>
      <c r="K166" s="102" t="s">
        <v>424</v>
      </c>
    </row>
    <row r="167" spans="1:11" ht="17.25" customHeight="1">
      <c r="A167" s="161"/>
      <c r="B167" s="163">
        <v>28</v>
      </c>
      <c r="C167" s="143" t="s">
        <v>425</v>
      </c>
      <c r="D167" s="144">
        <v>35993</v>
      </c>
      <c r="E167" s="98" t="s">
        <v>83</v>
      </c>
      <c r="F167" s="98" t="s">
        <v>40</v>
      </c>
      <c r="G167" s="104" t="s">
        <v>72</v>
      </c>
      <c r="H167" s="106"/>
      <c r="I167" s="100"/>
      <c r="J167" s="101" t="s">
        <v>84</v>
      </c>
      <c r="K167" s="136" t="s">
        <v>397</v>
      </c>
    </row>
    <row r="168" spans="1:11" ht="17.25" thickBot="1">
      <c r="A168" s="93"/>
      <c r="B168" s="94">
        <v>22</v>
      </c>
      <c r="C168" s="95" t="s">
        <v>426</v>
      </c>
      <c r="D168" s="96">
        <v>36664</v>
      </c>
      <c r="E168" s="97" t="s">
        <v>83</v>
      </c>
      <c r="F168" s="97" t="s">
        <v>40</v>
      </c>
      <c r="G168" s="104" t="s">
        <v>42</v>
      </c>
      <c r="H168" s="106"/>
      <c r="I168" s="100"/>
      <c r="J168" s="101" t="s">
        <v>84</v>
      </c>
      <c r="K168" s="102" t="s">
        <v>427</v>
      </c>
    </row>
    <row r="169" spans="1:11" ht="17.25" thickBot="1">
      <c r="A169" s="421" t="s">
        <v>268</v>
      </c>
      <c r="B169" s="422"/>
      <c r="C169" s="422"/>
      <c r="D169" s="422"/>
      <c r="E169" s="422"/>
      <c r="F169" s="422"/>
      <c r="G169" s="422"/>
      <c r="H169" s="422"/>
      <c r="I169" s="422"/>
      <c r="J169" s="422"/>
      <c r="K169" s="423"/>
    </row>
    <row r="170" spans="1:11" ht="17.25" thickBot="1">
      <c r="A170" s="418" t="s">
        <v>406</v>
      </c>
      <c r="B170" s="419"/>
      <c r="C170" s="419"/>
      <c r="D170" s="419"/>
      <c r="E170" s="419"/>
      <c r="F170" s="419"/>
      <c r="G170" s="419"/>
      <c r="H170" s="419"/>
      <c r="I170" s="419"/>
      <c r="J170" s="419"/>
      <c r="K170" s="420"/>
    </row>
    <row r="171" spans="1:11" ht="16.5">
      <c r="A171" s="297">
        <v>1</v>
      </c>
      <c r="B171" s="298">
        <v>812</v>
      </c>
      <c r="C171" s="299" t="s">
        <v>428</v>
      </c>
      <c r="D171" s="300">
        <v>35990</v>
      </c>
      <c r="E171" s="301" t="s">
        <v>54</v>
      </c>
      <c r="F171" s="301" t="s">
        <v>40</v>
      </c>
      <c r="G171" s="302">
        <v>43.24</v>
      </c>
      <c r="H171" s="302">
        <v>43.39</v>
      </c>
      <c r="I171" s="303">
        <v>2</v>
      </c>
      <c r="J171" s="304">
        <v>27</v>
      </c>
      <c r="K171" s="305" t="s">
        <v>429</v>
      </c>
    </row>
    <row r="172" spans="1:11" ht="16.5">
      <c r="A172" s="164">
        <v>2</v>
      </c>
      <c r="B172" s="165">
        <v>6</v>
      </c>
      <c r="C172" s="132" t="s">
        <v>430</v>
      </c>
      <c r="D172" s="133">
        <v>36093</v>
      </c>
      <c r="E172" s="98" t="s">
        <v>80</v>
      </c>
      <c r="F172" s="98" t="s">
        <v>40</v>
      </c>
      <c r="G172" s="104">
        <v>46.32</v>
      </c>
      <c r="H172" s="104">
        <v>46.01</v>
      </c>
      <c r="I172" s="100">
        <v>3</v>
      </c>
      <c r="J172" s="101">
        <v>24</v>
      </c>
      <c r="K172" s="136" t="s">
        <v>189</v>
      </c>
    </row>
    <row r="173" spans="1:11" ht="16.5">
      <c r="A173" s="161">
        <v>3</v>
      </c>
      <c r="B173" s="165">
        <v>53</v>
      </c>
      <c r="C173" s="132" t="s">
        <v>407</v>
      </c>
      <c r="D173" s="133">
        <v>36070</v>
      </c>
      <c r="E173" s="98" t="s">
        <v>24</v>
      </c>
      <c r="F173" s="98" t="s">
        <v>40</v>
      </c>
      <c r="G173" s="104">
        <v>47.24</v>
      </c>
      <c r="H173" s="104">
        <v>47.11</v>
      </c>
      <c r="I173" s="100">
        <v>3</v>
      </c>
      <c r="J173" s="101">
        <v>21</v>
      </c>
      <c r="K173" s="136" t="s">
        <v>77</v>
      </c>
    </row>
    <row r="174" spans="1:11" ht="16.5">
      <c r="A174" s="164">
        <v>4</v>
      </c>
      <c r="B174" s="165">
        <v>516</v>
      </c>
      <c r="C174" s="132" t="s">
        <v>411</v>
      </c>
      <c r="D174" s="133">
        <v>35967</v>
      </c>
      <c r="E174" s="98" t="s">
        <v>69</v>
      </c>
      <c r="F174" s="98" t="s">
        <v>40</v>
      </c>
      <c r="G174" s="104">
        <v>48.46</v>
      </c>
      <c r="H174" s="104">
        <v>47.83</v>
      </c>
      <c r="I174" s="100">
        <v>3</v>
      </c>
      <c r="J174" s="101">
        <v>19</v>
      </c>
      <c r="K174" s="136" t="s">
        <v>412</v>
      </c>
    </row>
    <row r="175" spans="1:11" ht="16.5">
      <c r="A175" s="164">
        <v>5</v>
      </c>
      <c r="B175" s="165">
        <v>518</v>
      </c>
      <c r="C175" s="132" t="s">
        <v>413</v>
      </c>
      <c r="D175" s="133">
        <v>36385</v>
      </c>
      <c r="E175" s="98" t="s">
        <v>69</v>
      </c>
      <c r="F175" s="98" t="s">
        <v>40</v>
      </c>
      <c r="G175" s="104">
        <v>47.43</v>
      </c>
      <c r="H175" s="104">
        <v>48.28</v>
      </c>
      <c r="I175" s="100">
        <v>3</v>
      </c>
      <c r="J175" s="101">
        <v>17</v>
      </c>
      <c r="K175" s="136" t="s">
        <v>414</v>
      </c>
    </row>
    <row r="176" spans="1:11" ht="16.5">
      <c r="A176" s="164">
        <v>6</v>
      </c>
      <c r="B176" s="165">
        <v>858</v>
      </c>
      <c r="C176" s="132" t="s">
        <v>431</v>
      </c>
      <c r="D176" s="133">
        <v>36332</v>
      </c>
      <c r="E176" s="98" t="s">
        <v>35</v>
      </c>
      <c r="F176" s="98" t="s">
        <v>36</v>
      </c>
      <c r="G176" s="104">
        <v>47.79</v>
      </c>
      <c r="H176" s="104">
        <v>48.33</v>
      </c>
      <c r="I176" s="100">
        <v>3</v>
      </c>
      <c r="J176" s="101">
        <v>16</v>
      </c>
      <c r="K176" s="136" t="s">
        <v>173</v>
      </c>
    </row>
    <row r="177" spans="1:11" ht="16.5">
      <c r="A177" s="164">
        <v>7</v>
      </c>
      <c r="B177" s="165">
        <v>660</v>
      </c>
      <c r="C177" s="132" t="s">
        <v>408</v>
      </c>
      <c r="D177" s="133">
        <v>35886</v>
      </c>
      <c r="E177" s="98" t="s">
        <v>119</v>
      </c>
      <c r="F177" s="98" t="s">
        <v>40</v>
      </c>
      <c r="G177" s="104">
        <v>48.7</v>
      </c>
      <c r="H177" s="104">
        <v>51.1</v>
      </c>
      <c r="I177" s="100">
        <v>3</v>
      </c>
      <c r="J177" s="101">
        <v>14</v>
      </c>
      <c r="K177" s="136" t="s">
        <v>409</v>
      </c>
    </row>
    <row r="178" spans="1:11" ht="16.5">
      <c r="A178" s="164">
        <v>8</v>
      </c>
      <c r="B178" s="165">
        <v>851</v>
      </c>
      <c r="C178" s="132" t="s">
        <v>417</v>
      </c>
      <c r="D178" s="133">
        <v>36141</v>
      </c>
      <c r="E178" s="98" t="s">
        <v>35</v>
      </c>
      <c r="F178" s="98" t="s">
        <v>36</v>
      </c>
      <c r="G178" s="166">
        <v>48.93</v>
      </c>
      <c r="H178" s="106"/>
      <c r="I178" s="100">
        <v>3</v>
      </c>
      <c r="J178" s="101" t="s">
        <v>84</v>
      </c>
      <c r="K178" s="136" t="s">
        <v>173</v>
      </c>
    </row>
    <row r="179" spans="1:11" ht="16.5">
      <c r="A179" s="164">
        <v>9</v>
      </c>
      <c r="B179" s="165">
        <v>8</v>
      </c>
      <c r="C179" s="132" t="s">
        <v>410</v>
      </c>
      <c r="D179" s="133">
        <v>35997</v>
      </c>
      <c r="E179" s="98" t="s">
        <v>80</v>
      </c>
      <c r="F179" s="98" t="s">
        <v>40</v>
      </c>
      <c r="G179" s="104">
        <v>49.44</v>
      </c>
      <c r="H179" s="106"/>
      <c r="I179" s="100" t="s">
        <v>275</v>
      </c>
      <c r="J179" s="101">
        <v>13</v>
      </c>
      <c r="K179" s="136" t="s">
        <v>310</v>
      </c>
    </row>
    <row r="180" spans="1:11" ht="16.5">
      <c r="A180" s="164">
        <v>10</v>
      </c>
      <c r="B180" s="165">
        <v>30</v>
      </c>
      <c r="C180" s="132" t="s">
        <v>432</v>
      </c>
      <c r="D180" s="133">
        <v>36423</v>
      </c>
      <c r="E180" s="98" t="s">
        <v>83</v>
      </c>
      <c r="F180" s="98"/>
      <c r="G180" s="104">
        <v>50.46</v>
      </c>
      <c r="H180" s="106"/>
      <c r="I180" s="100" t="s">
        <v>275</v>
      </c>
      <c r="J180" s="101" t="s">
        <v>84</v>
      </c>
      <c r="K180" s="136" t="s">
        <v>258</v>
      </c>
    </row>
    <row r="181" spans="1:11" ht="16.5">
      <c r="A181" s="164">
        <v>11</v>
      </c>
      <c r="B181" s="165">
        <v>64</v>
      </c>
      <c r="C181" s="132" t="s">
        <v>419</v>
      </c>
      <c r="D181" s="133">
        <v>36465</v>
      </c>
      <c r="E181" s="98" t="s">
        <v>24</v>
      </c>
      <c r="F181" s="98" t="s">
        <v>40</v>
      </c>
      <c r="G181" s="104">
        <v>50.72</v>
      </c>
      <c r="H181" s="106"/>
      <c r="I181" s="100" t="s">
        <v>275</v>
      </c>
      <c r="J181" s="101" t="s">
        <v>84</v>
      </c>
      <c r="K181" s="136" t="s">
        <v>77</v>
      </c>
    </row>
    <row r="182" spans="1:11" ht="16.5">
      <c r="A182" s="164">
        <v>12</v>
      </c>
      <c r="B182" s="165">
        <v>470</v>
      </c>
      <c r="C182" s="132" t="s">
        <v>433</v>
      </c>
      <c r="D182" s="133">
        <v>36190</v>
      </c>
      <c r="E182" s="98" t="s">
        <v>260</v>
      </c>
      <c r="F182" s="98" t="s">
        <v>40</v>
      </c>
      <c r="G182" s="104">
        <v>50.74</v>
      </c>
      <c r="H182" s="106"/>
      <c r="I182" s="100" t="s">
        <v>275</v>
      </c>
      <c r="J182" s="101">
        <v>12</v>
      </c>
      <c r="K182" s="136" t="s">
        <v>261</v>
      </c>
    </row>
    <row r="183" spans="1:11" ht="16.5">
      <c r="A183" s="164">
        <v>13</v>
      </c>
      <c r="B183" s="165">
        <v>463</v>
      </c>
      <c r="C183" s="132" t="s">
        <v>421</v>
      </c>
      <c r="D183" s="133">
        <v>36676</v>
      </c>
      <c r="E183" s="98" t="s">
        <v>260</v>
      </c>
      <c r="F183" s="98" t="s">
        <v>40</v>
      </c>
      <c r="G183" s="104">
        <v>51.63</v>
      </c>
      <c r="H183" s="106"/>
      <c r="I183" s="100" t="s">
        <v>275</v>
      </c>
      <c r="J183" s="101">
        <v>11</v>
      </c>
      <c r="K183" s="136" t="s">
        <v>416</v>
      </c>
    </row>
    <row r="184" spans="1:11" ht="16.5">
      <c r="A184" s="164">
        <v>14</v>
      </c>
      <c r="B184" s="165">
        <v>23</v>
      </c>
      <c r="C184" s="132" t="s">
        <v>434</v>
      </c>
      <c r="D184" s="133">
        <v>36396</v>
      </c>
      <c r="E184" s="98" t="s">
        <v>83</v>
      </c>
      <c r="F184" s="98" t="s">
        <v>40</v>
      </c>
      <c r="G184" s="104">
        <v>51.63</v>
      </c>
      <c r="H184" s="106"/>
      <c r="I184" s="100" t="s">
        <v>275</v>
      </c>
      <c r="J184" s="101" t="s">
        <v>84</v>
      </c>
      <c r="K184" s="136" t="s">
        <v>397</v>
      </c>
    </row>
    <row r="185" spans="1:11" ht="16.5">
      <c r="A185" s="164">
        <v>15</v>
      </c>
      <c r="B185" s="165">
        <v>19</v>
      </c>
      <c r="C185" s="132" t="s">
        <v>422</v>
      </c>
      <c r="D185" s="133">
        <v>36307</v>
      </c>
      <c r="E185" s="98" t="s">
        <v>83</v>
      </c>
      <c r="F185" s="98"/>
      <c r="G185" s="104">
        <v>52.8</v>
      </c>
      <c r="H185" s="106"/>
      <c r="I185" s="100" t="s">
        <v>275</v>
      </c>
      <c r="J185" s="101" t="s">
        <v>84</v>
      </c>
      <c r="K185" s="136" t="s">
        <v>251</v>
      </c>
    </row>
    <row r="186" spans="1:11" ht="16.5">
      <c r="A186" s="164">
        <v>16</v>
      </c>
      <c r="B186" s="165">
        <v>20</v>
      </c>
      <c r="C186" s="132" t="s">
        <v>435</v>
      </c>
      <c r="D186" s="133">
        <v>35966</v>
      </c>
      <c r="E186" s="98" t="s">
        <v>83</v>
      </c>
      <c r="F186" s="98"/>
      <c r="G186" s="104">
        <v>52.84</v>
      </c>
      <c r="H186" s="106"/>
      <c r="I186" s="100" t="s">
        <v>275</v>
      </c>
      <c r="J186" s="101" t="s">
        <v>84</v>
      </c>
      <c r="K186" s="136" t="s">
        <v>397</v>
      </c>
    </row>
    <row r="187" spans="1:11" ht="16.5">
      <c r="A187" s="164">
        <v>17</v>
      </c>
      <c r="B187" s="165">
        <v>17</v>
      </c>
      <c r="C187" s="132" t="s">
        <v>436</v>
      </c>
      <c r="D187" s="133">
        <v>35850</v>
      </c>
      <c r="E187" s="98" t="s">
        <v>83</v>
      </c>
      <c r="F187" s="98"/>
      <c r="G187" s="104">
        <v>55.92</v>
      </c>
      <c r="H187" s="106"/>
      <c r="I187" s="100" t="s">
        <v>282</v>
      </c>
      <c r="J187" s="101" t="s">
        <v>84</v>
      </c>
      <c r="K187" s="136" t="s">
        <v>397</v>
      </c>
    </row>
    <row r="188" spans="1:11" ht="16.5">
      <c r="A188" s="164">
        <v>18</v>
      </c>
      <c r="B188" s="94">
        <v>25</v>
      </c>
      <c r="C188" s="95" t="s">
        <v>418</v>
      </c>
      <c r="D188" s="96">
        <v>37226</v>
      </c>
      <c r="E188" s="97" t="s">
        <v>83</v>
      </c>
      <c r="F188" s="98"/>
      <c r="G188" s="99">
        <v>48.21</v>
      </c>
      <c r="H188" s="104" t="s">
        <v>72</v>
      </c>
      <c r="I188" s="100">
        <v>3</v>
      </c>
      <c r="J188" s="101" t="s">
        <v>84</v>
      </c>
      <c r="K188" s="102" t="s">
        <v>251</v>
      </c>
    </row>
    <row r="189" spans="1:11" ht="16.5">
      <c r="A189" s="164"/>
      <c r="B189" s="165">
        <v>462</v>
      </c>
      <c r="C189" s="132" t="s">
        <v>437</v>
      </c>
      <c r="D189" s="133">
        <v>36330</v>
      </c>
      <c r="E189" s="98" t="s">
        <v>260</v>
      </c>
      <c r="F189" s="98" t="s">
        <v>40</v>
      </c>
      <c r="G189" s="104" t="s">
        <v>72</v>
      </c>
      <c r="H189" s="106"/>
      <c r="I189" s="100"/>
      <c r="J189" s="101" t="s">
        <v>150</v>
      </c>
      <c r="K189" s="136" t="s">
        <v>438</v>
      </c>
    </row>
    <row r="190" spans="1:11" ht="16.5">
      <c r="A190" s="164"/>
      <c r="B190" s="165">
        <v>18</v>
      </c>
      <c r="C190" s="132" t="s">
        <v>439</v>
      </c>
      <c r="D190" s="133" t="s">
        <v>206</v>
      </c>
      <c r="E190" s="98" t="s">
        <v>83</v>
      </c>
      <c r="F190" s="98" t="s">
        <v>40</v>
      </c>
      <c r="G190" s="104" t="s">
        <v>72</v>
      </c>
      <c r="H190" s="106"/>
      <c r="I190" s="100"/>
      <c r="J190" s="101" t="s">
        <v>84</v>
      </c>
      <c r="K190" s="136" t="s">
        <v>397</v>
      </c>
    </row>
    <row r="191" spans="1:11" ht="16.5">
      <c r="A191" s="164"/>
      <c r="B191" s="165">
        <v>26</v>
      </c>
      <c r="C191" s="132" t="s">
        <v>423</v>
      </c>
      <c r="D191" s="133">
        <v>36378</v>
      </c>
      <c r="E191" s="98" t="s">
        <v>83</v>
      </c>
      <c r="F191" s="98"/>
      <c r="G191" s="104" t="s">
        <v>72</v>
      </c>
      <c r="H191" s="106"/>
      <c r="I191" s="100"/>
      <c r="J191" s="101" t="s">
        <v>84</v>
      </c>
      <c r="K191" s="136" t="s">
        <v>424</v>
      </c>
    </row>
    <row r="192" spans="1:11" ht="16.5">
      <c r="A192" s="164"/>
      <c r="B192" s="165">
        <v>28</v>
      </c>
      <c r="C192" s="132" t="s">
        <v>425</v>
      </c>
      <c r="D192" s="133">
        <v>35993</v>
      </c>
      <c r="E192" s="98" t="s">
        <v>83</v>
      </c>
      <c r="F192" s="98" t="s">
        <v>40</v>
      </c>
      <c r="G192" s="104" t="s">
        <v>72</v>
      </c>
      <c r="H192" s="106"/>
      <c r="I192" s="100"/>
      <c r="J192" s="101" t="s">
        <v>84</v>
      </c>
      <c r="K192" s="136" t="s">
        <v>397</v>
      </c>
    </row>
    <row r="193" spans="1:11" ht="17.25" thickBot="1">
      <c r="A193" s="164"/>
      <c r="B193" s="165">
        <v>22</v>
      </c>
      <c r="C193" s="132" t="s">
        <v>426</v>
      </c>
      <c r="D193" s="133">
        <v>36664</v>
      </c>
      <c r="E193" s="98" t="s">
        <v>83</v>
      </c>
      <c r="F193" s="98" t="s">
        <v>40</v>
      </c>
      <c r="G193" s="104" t="s">
        <v>42</v>
      </c>
      <c r="H193" s="106"/>
      <c r="I193" s="100"/>
      <c r="J193" s="101" t="s">
        <v>84</v>
      </c>
      <c r="K193" s="136" t="s">
        <v>427</v>
      </c>
    </row>
    <row r="194" spans="1:11" ht="17.25" thickBot="1">
      <c r="A194" s="421" t="s">
        <v>286</v>
      </c>
      <c r="B194" s="422"/>
      <c r="C194" s="422"/>
      <c r="D194" s="422"/>
      <c r="E194" s="422"/>
      <c r="F194" s="422"/>
      <c r="G194" s="422"/>
      <c r="H194" s="422"/>
      <c r="I194" s="422"/>
      <c r="J194" s="422"/>
      <c r="K194" s="423"/>
    </row>
    <row r="195" spans="1:11" ht="17.25" thickBot="1">
      <c r="A195" s="418" t="s">
        <v>406</v>
      </c>
      <c r="B195" s="419"/>
      <c r="C195" s="419"/>
      <c r="D195" s="419"/>
      <c r="E195" s="419"/>
      <c r="F195" s="419"/>
      <c r="G195" s="419"/>
      <c r="H195" s="419"/>
      <c r="I195" s="419"/>
      <c r="J195" s="419"/>
      <c r="K195" s="420"/>
    </row>
    <row r="196" spans="1:11" ht="16.5">
      <c r="A196" s="306">
        <v>1</v>
      </c>
      <c r="B196" s="298">
        <v>810</v>
      </c>
      <c r="C196" s="299" t="s">
        <v>440</v>
      </c>
      <c r="D196" s="300">
        <v>35999</v>
      </c>
      <c r="E196" s="301" t="s">
        <v>54</v>
      </c>
      <c r="F196" s="301" t="s">
        <v>40</v>
      </c>
      <c r="G196" s="302" t="s">
        <v>441</v>
      </c>
      <c r="H196" s="307"/>
      <c r="I196" s="303">
        <v>2</v>
      </c>
      <c r="J196" s="304">
        <v>27</v>
      </c>
      <c r="K196" s="305" t="s">
        <v>442</v>
      </c>
    </row>
    <row r="197" spans="1:11" ht="16.5">
      <c r="A197" s="308">
        <v>2</v>
      </c>
      <c r="B197" s="309">
        <v>812</v>
      </c>
      <c r="C197" s="290" t="s">
        <v>428</v>
      </c>
      <c r="D197" s="291">
        <v>35990</v>
      </c>
      <c r="E197" s="293" t="s">
        <v>54</v>
      </c>
      <c r="F197" s="293" t="s">
        <v>40</v>
      </c>
      <c r="G197" s="285" t="s">
        <v>443</v>
      </c>
      <c r="H197" s="294"/>
      <c r="I197" s="286">
        <v>2</v>
      </c>
      <c r="J197" s="287">
        <v>24</v>
      </c>
      <c r="K197" s="295" t="s">
        <v>429</v>
      </c>
    </row>
    <row r="198" spans="1:11" ht="16.5">
      <c r="A198" s="164">
        <v>3</v>
      </c>
      <c r="B198" s="94">
        <v>1</v>
      </c>
      <c r="C198" s="95" t="s">
        <v>444</v>
      </c>
      <c r="D198" s="96" t="s">
        <v>206</v>
      </c>
      <c r="E198" s="97" t="s">
        <v>98</v>
      </c>
      <c r="F198" s="98" t="s">
        <v>93</v>
      </c>
      <c r="G198" s="104" t="s">
        <v>445</v>
      </c>
      <c r="H198" s="135"/>
      <c r="I198" s="100">
        <v>3</v>
      </c>
      <c r="J198" s="101">
        <v>21</v>
      </c>
      <c r="K198" s="102" t="s">
        <v>94</v>
      </c>
    </row>
    <row r="199" spans="1:11" ht="16.5">
      <c r="A199" s="164">
        <v>4</v>
      </c>
      <c r="B199" s="163">
        <v>6</v>
      </c>
      <c r="C199" s="132" t="s">
        <v>430</v>
      </c>
      <c r="D199" s="133">
        <v>36093</v>
      </c>
      <c r="E199" s="134" t="s">
        <v>80</v>
      </c>
      <c r="F199" s="134" t="s">
        <v>40</v>
      </c>
      <c r="G199" s="104" t="s">
        <v>446</v>
      </c>
      <c r="H199" s="135"/>
      <c r="I199" s="100">
        <v>3</v>
      </c>
      <c r="J199" s="101">
        <v>19</v>
      </c>
      <c r="K199" s="136" t="s">
        <v>189</v>
      </c>
    </row>
    <row r="200" spans="1:11" ht="16.5">
      <c r="A200" s="164">
        <v>5</v>
      </c>
      <c r="B200" s="163">
        <v>514</v>
      </c>
      <c r="C200" s="132" t="s">
        <v>447</v>
      </c>
      <c r="D200" s="133">
        <v>35832</v>
      </c>
      <c r="E200" s="97" t="s">
        <v>69</v>
      </c>
      <c r="F200" s="98" t="s">
        <v>40</v>
      </c>
      <c r="G200" s="104" t="s">
        <v>448</v>
      </c>
      <c r="H200" s="135"/>
      <c r="I200" s="100">
        <v>3</v>
      </c>
      <c r="J200" s="101">
        <v>17</v>
      </c>
      <c r="K200" s="136" t="s">
        <v>449</v>
      </c>
    </row>
    <row r="201" spans="1:11" ht="16.5">
      <c r="A201" s="164">
        <v>6</v>
      </c>
      <c r="B201" s="94">
        <v>883</v>
      </c>
      <c r="C201" s="95" t="s">
        <v>450</v>
      </c>
      <c r="D201" s="96">
        <v>36427</v>
      </c>
      <c r="E201" s="97" t="s">
        <v>35</v>
      </c>
      <c r="F201" s="98" t="s">
        <v>36</v>
      </c>
      <c r="G201" s="99" t="s">
        <v>451</v>
      </c>
      <c r="H201" s="130"/>
      <c r="I201" s="100">
        <v>3</v>
      </c>
      <c r="J201" s="101">
        <v>16</v>
      </c>
      <c r="K201" s="102" t="s">
        <v>212</v>
      </c>
    </row>
    <row r="202" spans="1:11" ht="16.5">
      <c r="A202" s="164">
        <v>7</v>
      </c>
      <c r="B202" s="165">
        <v>858</v>
      </c>
      <c r="C202" s="132" t="s">
        <v>431</v>
      </c>
      <c r="D202" s="133">
        <v>36332</v>
      </c>
      <c r="E202" s="98" t="s">
        <v>35</v>
      </c>
      <c r="F202" s="98" t="s">
        <v>36</v>
      </c>
      <c r="G202" s="104" t="s">
        <v>452</v>
      </c>
      <c r="H202" s="135"/>
      <c r="I202" s="100">
        <v>3</v>
      </c>
      <c r="J202" s="101">
        <v>15</v>
      </c>
      <c r="K202" s="136" t="s">
        <v>173</v>
      </c>
    </row>
    <row r="203" spans="1:11" ht="16.5">
      <c r="A203" s="164">
        <v>8</v>
      </c>
      <c r="B203" s="163">
        <v>659</v>
      </c>
      <c r="C203" s="132" t="s">
        <v>453</v>
      </c>
      <c r="D203" s="133">
        <v>35879</v>
      </c>
      <c r="E203" s="97" t="s">
        <v>119</v>
      </c>
      <c r="F203" s="98" t="s">
        <v>40</v>
      </c>
      <c r="G203" s="104" t="s">
        <v>454</v>
      </c>
      <c r="H203" s="135"/>
      <c r="I203" s="100" t="s">
        <v>275</v>
      </c>
      <c r="J203" s="101">
        <v>14</v>
      </c>
      <c r="K203" s="136" t="s">
        <v>120</v>
      </c>
    </row>
    <row r="204" spans="1:11" ht="16.5">
      <c r="A204" s="164">
        <v>9</v>
      </c>
      <c r="B204" s="163">
        <v>470</v>
      </c>
      <c r="C204" s="132" t="s">
        <v>433</v>
      </c>
      <c r="D204" s="133">
        <v>36190</v>
      </c>
      <c r="E204" s="97" t="s">
        <v>260</v>
      </c>
      <c r="F204" s="98" t="s">
        <v>40</v>
      </c>
      <c r="G204" s="104" t="s">
        <v>455</v>
      </c>
      <c r="H204" s="135"/>
      <c r="I204" s="100" t="s">
        <v>275</v>
      </c>
      <c r="J204" s="101">
        <v>13</v>
      </c>
      <c r="K204" s="136" t="s">
        <v>261</v>
      </c>
    </row>
    <row r="205" spans="1:11" ht="16.5">
      <c r="A205" s="164">
        <v>10</v>
      </c>
      <c r="B205" s="163">
        <v>255</v>
      </c>
      <c r="C205" s="132" t="s">
        <v>456</v>
      </c>
      <c r="D205" s="133">
        <v>36337</v>
      </c>
      <c r="E205" s="97" t="s">
        <v>66</v>
      </c>
      <c r="F205" s="98" t="s">
        <v>40</v>
      </c>
      <c r="G205" s="104" t="s">
        <v>457</v>
      </c>
      <c r="H205" s="135"/>
      <c r="I205" s="100" t="s">
        <v>275</v>
      </c>
      <c r="J205" s="101">
        <v>12</v>
      </c>
      <c r="K205" s="136" t="s">
        <v>458</v>
      </c>
    </row>
    <row r="206" spans="1:11" ht="16.5">
      <c r="A206" s="164">
        <v>11</v>
      </c>
      <c r="B206" s="163">
        <v>371</v>
      </c>
      <c r="C206" s="132" t="s">
        <v>229</v>
      </c>
      <c r="D206" s="133">
        <v>35842</v>
      </c>
      <c r="E206" s="97" t="s">
        <v>156</v>
      </c>
      <c r="F206" s="98" t="s">
        <v>40</v>
      </c>
      <c r="G206" s="104" t="s">
        <v>459</v>
      </c>
      <c r="H206" s="135"/>
      <c r="I206" s="100" t="s">
        <v>282</v>
      </c>
      <c r="J206" s="101">
        <v>11</v>
      </c>
      <c r="K206" s="136" t="s">
        <v>191</v>
      </c>
    </row>
    <row r="207" spans="1:11" ht="16.5">
      <c r="A207" s="164">
        <v>12</v>
      </c>
      <c r="B207" s="163">
        <v>23</v>
      </c>
      <c r="C207" s="132" t="s">
        <v>434</v>
      </c>
      <c r="D207" s="133">
        <v>36396</v>
      </c>
      <c r="E207" s="97" t="s">
        <v>83</v>
      </c>
      <c r="F207" s="98" t="s">
        <v>40</v>
      </c>
      <c r="G207" s="104" t="s">
        <v>460</v>
      </c>
      <c r="H207" s="135"/>
      <c r="I207" s="100" t="s">
        <v>282</v>
      </c>
      <c r="J207" s="101" t="s">
        <v>84</v>
      </c>
      <c r="K207" s="136" t="s">
        <v>397</v>
      </c>
    </row>
    <row r="208" spans="1:11" ht="16.5">
      <c r="A208" s="164">
        <v>13</v>
      </c>
      <c r="B208" s="163">
        <v>466</v>
      </c>
      <c r="C208" s="132" t="s">
        <v>420</v>
      </c>
      <c r="D208" s="133">
        <v>36262</v>
      </c>
      <c r="E208" s="97" t="s">
        <v>260</v>
      </c>
      <c r="F208" s="98" t="s">
        <v>40</v>
      </c>
      <c r="G208" s="104" t="s">
        <v>461</v>
      </c>
      <c r="H208" s="135"/>
      <c r="I208" s="100" t="s">
        <v>282</v>
      </c>
      <c r="J208" s="101">
        <v>10</v>
      </c>
      <c r="K208" s="136" t="s">
        <v>416</v>
      </c>
    </row>
    <row r="209" spans="1:11" ht="16.5">
      <c r="A209" s="164">
        <v>14</v>
      </c>
      <c r="B209" s="163">
        <v>29</v>
      </c>
      <c r="C209" s="132" t="s">
        <v>462</v>
      </c>
      <c r="D209" s="133">
        <v>36195</v>
      </c>
      <c r="E209" s="97" t="s">
        <v>83</v>
      </c>
      <c r="F209" s="98" t="s">
        <v>40</v>
      </c>
      <c r="G209" s="104" t="s">
        <v>463</v>
      </c>
      <c r="H209" s="135"/>
      <c r="I209" s="100" t="s">
        <v>134</v>
      </c>
      <c r="J209" s="101" t="s">
        <v>84</v>
      </c>
      <c r="K209" s="136" t="s">
        <v>310</v>
      </c>
    </row>
    <row r="210" spans="1:11" ht="16.5">
      <c r="A210" s="164"/>
      <c r="B210" s="163">
        <v>17</v>
      </c>
      <c r="C210" s="132" t="s">
        <v>436</v>
      </c>
      <c r="D210" s="133">
        <v>35850</v>
      </c>
      <c r="E210" s="97" t="s">
        <v>83</v>
      </c>
      <c r="F210" s="98"/>
      <c r="G210" s="104" t="s">
        <v>72</v>
      </c>
      <c r="H210" s="135"/>
      <c r="I210" s="100"/>
      <c r="J210" s="101" t="s">
        <v>84</v>
      </c>
      <c r="K210" s="136" t="s">
        <v>397</v>
      </c>
    </row>
    <row r="211" spans="1:11" ht="16.5">
      <c r="A211" s="164"/>
      <c r="B211" s="163">
        <v>427</v>
      </c>
      <c r="C211" s="132" t="s">
        <v>464</v>
      </c>
      <c r="D211" s="133">
        <v>36400</v>
      </c>
      <c r="E211" s="97" t="s">
        <v>74</v>
      </c>
      <c r="F211" s="98" t="s">
        <v>40</v>
      </c>
      <c r="G211" s="104" t="s">
        <v>72</v>
      </c>
      <c r="H211" s="135"/>
      <c r="I211" s="100"/>
      <c r="J211" s="101" t="s">
        <v>150</v>
      </c>
      <c r="K211" s="136" t="s">
        <v>465</v>
      </c>
    </row>
    <row r="212" spans="1:11" ht="17.25" thickBot="1">
      <c r="A212" s="164"/>
      <c r="B212" s="163">
        <v>462</v>
      </c>
      <c r="C212" s="132" t="s">
        <v>437</v>
      </c>
      <c r="D212" s="133">
        <v>36330</v>
      </c>
      <c r="E212" s="97" t="s">
        <v>260</v>
      </c>
      <c r="F212" s="98" t="s">
        <v>40</v>
      </c>
      <c r="G212" s="104" t="s">
        <v>72</v>
      </c>
      <c r="H212" s="135"/>
      <c r="I212" s="100"/>
      <c r="J212" s="101" t="s">
        <v>150</v>
      </c>
      <c r="K212" s="136" t="s">
        <v>438</v>
      </c>
    </row>
    <row r="213" spans="1:11" ht="17.25" thickBot="1">
      <c r="A213" s="421" t="s">
        <v>312</v>
      </c>
      <c r="B213" s="422"/>
      <c r="C213" s="422"/>
      <c r="D213" s="422"/>
      <c r="E213" s="422"/>
      <c r="F213" s="422"/>
      <c r="G213" s="422"/>
      <c r="H213" s="422"/>
      <c r="I213" s="422"/>
      <c r="J213" s="422"/>
      <c r="K213" s="423"/>
    </row>
    <row r="214" spans="1:11" ht="17.25" thickBot="1">
      <c r="A214" s="418" t="s">
        <v>406</v>
      </c>
      <c r="B214" s="419"/>
      <c r="C214" s="419"/>
      <c r="D214" s="419"/>
      <c r="E214" s="419"/>
      <c r="F214" s="419"/>
      <c r="G214" s="419"/>
      <c r="H214" s="419"/>
      <c r="I214" s="419"/>
      <c r="J214" s="419"/>
      <c r="K214" s="420"/>
    </row>
    <row r="215" spans="1:11" ht="16.5">
      <c r="A215" s="310">
        <v>1</v>
      </c>
      <c r="B215" s="311">
        <v>810</v>
      </c>
      <c r="C215" s="312" t="s">
        <v>440</v>
      </c>
      <c r="D215" s="313">
        <v>35999</v>
      </c>
      <c r="E215" s="314" t="s">
        <v>54</v>
      </c>
      <c r="F215" s="314" t="s">
        <v>40</v>
      </c>
      <c r="G215" s="315" t="s">
        <v>466</v>
      </c>
      <c r="H215" s="315"/>
      <c r="I215" s="303">
        <v>2</v>
      </c>
      <c r="J215" s="304">
        <v>27</v>
      </c>
      <c r="K215" s="316" t="s">
        <v>442</v>
      </c>
    </row>
    <row r="216" spans="1:11" ht="16.5">
      <c r="A216" s="164">
        <v>2</v>
      </c>
      <c r="B216" s="94">
        <v>1</v>
      </c>
      <c r="C216" s="95" t="s">
        <v>444</v>
      </c>
      <c r="D216" s="96" t="s">
        <v>206</v>
      </c>
      <c r="E216" s="97" t="s">
        <v>98</v>
      </c>
      <c r="F216" s="97" t="s">
        <v>93</v>
      </c>
      <c r="G216" s="106" t="s">
        <v>467</v>
      </c>
      <c r="H216" s="106"/>
      <c r="I216" s="100">
        <v>3</v>
      </c>
      <c r="J216" s="101">
        <v>24</v>
      </c>
      <c r="K216" s="102" t="s">
        <v>94</v>
      </c>
    </row>
    <row r="217" spans="1:11" ht="16.5">
      <c r="A217" s="164">
        <v>3</v>
      </c>
      <c r="B217" s="94">
        <v>502</v>
      </c>
      <c r="C217" s="95" t="s">
        <v>468</v>
      </c>
      <c r="D217" s="96">
        <v>35985</v>
      </c>
      <c r="E217" s="97" t="s">
        <v>69</v>
      </c>
      <c r="F217" s="97" t="s">
        <v>40</v>
      </c>
      <c r="G217" s="106" t="s">
        <v>469</v>
      </c>
      <c r="H217" s="106"/>
      <c r="I217" s="100">
        <v>3</v>
      </c>
      <c r="J217" s="101">
        <v>21</v>
      </c>
      <c r="K217" s="102" t="s">
        <v>412</v>
      </c>
    </row>
    <row r="218" spans="1:11" ht="16.5">
      <c r="A218" s="164">
        <v>4</v>
      </c>
      <c r="B218" s="94">
        <v>228</v>
      </c>
      <c r="C218" s="95" t="s">
        <v>470</v>
      </c>
      <c r="D218" s="96">
        <v>35818</v>
      </c>
      <c r="E218" s="97" t="s">
        <v>90</v>
      </c>
      <c r="F218" s="97" t="s">
        <v>40</v>
      </c>
      <c r="G218" s="106" t="s">
        <v>471</v>
      </c>
      <c r="H218" s="106"/>
      <c r="I218" s="100">
        <v>3</v>
      </c>
      <c r="J218" s="101">
        <v>19</v>
      </c>
      <c r="K218" s="102" t="s">
        <v>472</v>
      </c>
    </row>
    <row r="219" spans="1:11" ht="16.5">
      <c r="A219" s="164">
        <v>5</v>
      </c>
      <c r="B219" s="94">
        <v>514</v>
      </c>
      <c r="C219" s="95" t="s">
        <v>447</v>
      </c>
      <c r="D219" s="96">
        <v>35832</v>
      </c>
      <c r="E219" s="97" t="s">
        <v>69</v>
      </c>
      <c r="F219" s="97" t="s">
        <v>40</v>
      </c>
      <c r="G219" s="106" t="s">
        <v>473</v>
      </c>
      <c r="H219" s="106"/>
      <c r="I219" s="100">
        <v>3</v>
      </c>
      <c r="J219" s="101">
        <v>17</v>
      </c>
      <c r="K219" s="102" t="s">
        <v>449</v>
      </c>
    </row>
    <row r="220" spans="1:11" ht="16.5">
      <c r="A220" s="164">
        <v>6</v>
      </c>
      <c r="B220" s="94">
        <v>854</v>
      </c>
      <c r="C220" s="95" t="s">
        <v>474</v>
      </c>
      <c r="D220" s="96">
        <v>36003</v>
      </c>
      <c r="E220" s="97" t="s">
        <v>35</v>
      </c>
      <c r="F220" s="97" t="s">
        <v>36</v>
      </c>
      <c r="G220" s="106" t="s">
        <v>475</v>
      </c>
      <c r="H220" s="106"/>
      <c r="I220" s="100">
        <v>3</v>
      </c>
      <c r="J220" s="101">
        <v>16</v>
      </c>
      <c r="K220" s="102" t="s">
        <v>173</v>
      </c>
    </row>
    <row r="221" spans="1:11" ht="16.5">
      <c r="A221" s="164">
        <v>7</v>
      </c>
      <c r="B221" s="94">
        <v>883</v>
      </c>
      <c r="C221" s="95" t="s">
        <v>450</v>
      </c>
      <c r="D221" s="96">
        <v>36427</v>
      </c>
      <c r="E221" s="97" t="s">
        <v>35</v>
      </c>
      <c r="F221" s="97" t="s">
        <v>36</v>
      </c>
      <c r="G221" s="106" t="s">
        <v>476</v>
      </c>
      <c r="H221" s="106"/>
      <c r="I221" s="100">
        <v>3</v>
      </c>
      <c r="J221" s="101">
        <v>15</v>
      </c>
      <c r="K221" s="102" t="s">
        <v>212</v>
      </c>
    </row>
    <row r="222" spans="1:11" ht="16.5">
      <c r="A222" s="164">
        <v>8</v>
      </c>
      <c r="B222" s="94">
        <v>234</v>
      </c>
      <c r="C222" s="95" t="s">
        <v>477</v>
      </c>
      <c r="D222" s="96">
        <v>36340</v>
      </c>
      <c r="E222" s="97" t="s">
        <v>90</v>
      </c>
      <c r="F222" s="97" t="s">
        <v>40</v>
      </c>
      <c r="G222" s="106" t="s">
        <v>478</v>
      </c>
      <c r="H222" s="106"/>
      <c r="I222" s="100">
        <v>3</v>
      </c>
      <c r="J222" s="101">
        <v>14</v>
      </c>
      <c r="K222" s="102" t="s">
        <v>185</v>
      </c>
    </row>
    <row r="223" spans="1:11" ht="16.5">
      <c r="A223" s="308">
        <v>9</v>
      </c>
      <c r="B223" s="280">
        <v>818</v>
      </c>
      <c r="C223" s="281" t="s">
        <v>479</v>
      </c>
      <c r="D223" s="282">
        <v>35973</v>
      </c>
      <c r="E223" s="283" t="s">
        <v>54</v>
      </c>
      <c r="F223" s="283" t="s">
        <v>40</v>
      </c>
      <c r="G223" s="296" t="s">
        <v>480</v>
      </c>
      <c r="H223" s="296"/>
      <c r="I223" s="286">
        <v>3</v>
      </c>
      <c r="J223" s="287">
        <v>13</v>
      </c>
      <c r="K223" s="288" t="s">
        <v>481</v>
      </c>
    </row>
    <row r="224" spans="1:11" ht="16.5">
      <c r="A224" s="164">
        <v>10</v>
      </c>
      <c r="B224" s="94">
        <v>255</v>
      </c>
      <c r="C224" s="95" t="s">
        <v>456</v>
      </c>
      <c r="D224" s="96">
        <v>36337</v>
      </c>
      <c r="E224" s="97" t="s">
        <v>66</v>
      </c>
      <c r="F224" s="97" t="s">
        <v>40</v>
      </c>
      <c r="G224" s="106" t="s">
        <v>482</v>
      </c>
      <c r="H224" s="106"/>
      <c r="I224" s="100">
        <v>3</v>
      </c>
      <c r="J224" s="101">
        <v>12</v>
      </c>
      <c r="K224" s="102" t="s">
        <v>458</v>
      </c>
    </row>
    <row r="225" spans="1:11" ht="16.5">
      <c r="A225" s="164">
        <v>11</v>
      </c>
      <c r="B225" s="94">
        <v>658</v>
      </c>
      <c r="C225" s="95" t="s">
        <v>483</v>
      </c>
      <c r="D225" s="96">
        <v>36096</v>
      </c>
      <c r="E225" s="97" t="s">
        <v>119</v>
      </c>
      <c r="F225" s="97" t="s">
        <v>40</v>
      </c>
      <c r="G225" s="106" t="s">
        <v>484</v>
      </c>
      <c r="H225" s="106"/>
      <c r="I225" s="100">
        <v>3</v>
      </c>
      <c r="J225" s="101">
        <v>11</v>
      </c>
      <c r="K225" s="102" t="s">
        <v>485</v>
      </c>
    </row>
    <row r="226" spans="1:11" ht="16.5">
      <c r="A226" s="164">
        <v>12</v>
      </c>
      <c r="B226" s="94">
        <v>659</v>
      </c>
      <c r="C226" s="95" t="s">
        <v>453</v>
      </c>
      <c r="D226" s="96">
        <v>35879</v>
      </c>
      <c r="E226" s="97" t="s">
        <v>119</v>
      </c>
      <c r="F226" s="97" t="s">
        <v>40</v>
      </c>
      <c r="G226" s="106" t="s">
        <v>486</v>
      </c>
      <c r="H226" s="106"/>
      <c r="I226" s="100" t="s">
        <v>275</v>
      </c>
      <c r="J226" s="101">
        <v>10</v>
      </c>
      <c r="K226" s="102" t="s">
        <v>120</v>
      </c>
    </row>
    <row r="227" spans="1:11" ht="16.5">
      <c r="A227" s="164">
        <v>13</v>
      </c>
      <c r="B227" s="94">
        <v>566</v>
      </c>
      <c r="C227" s="95" t="s">
        <v>487</v>
      </c>
      <c r="D227" s="96">
        <v>35872</v>
      </c>
      <c r="E227" s="97" t="s">
        <v>61</v>
      </c>
      <c r="F227" s="97" t="s">
        <v>40</v>
      </c>
      <c r="G227" s="106" t="s">
        <v>488</v>
      </c>
      <c r="H227" s="106"/>
      <c r="I227" s="100" t="s">
        <v>275</v>
      </c>
      <c r="J227" s="101">
        <v>9</v>
      </c>
      <c r="K227" s="102" t="s">
        <v>489</v>
      </c>
    </row>
    <row r="228" spans="1:11" ht="16.5">
      <c r="A228" s="164">
        <v>14</v>
      </c>
      <c r="B228" s="94">
        <v>684</v>
      </c>
      <c r="C228" s="95" t="s">
        <v>490</v>
      </c>
      <c r="D228" s="96">
        <v>36725</v>
      </c>
      <c r="E228" s="97" t="s">
        <v>119</v>
      </c>
      <c r="F228" s="97" t="s">
        <v>40</v>
      </c>
      <c r="G228" s="106" t="s">
        <v>491</v>
      </c>
      <c r="H228" s="106"/>
      <c r="I228" s="100" t="s">
        <v>275</v>
      </c>
      <c r="J228" s="101">
        <v>8</v>
      </c>
      <c r="K228" s="102" t="s">
        <v>492</v>
      </c>
    </row>
    <row r="229" spans="1:11" ht="16.5">
      <c r="A229" s="164">
        <v>15</v>
      </c>
      <c r="B229" s="94">
        <v>364</v>
      </c>
      <c r="C229" s="95" t="s">
        <v>493</v>
      </c>
      <c r="D229" s="96">
        <v>36515</v>
      </c>
      <c r="E229" s="97" t="s">
        <v>156</v>
      </c>
      <c r="F229" s="97" t="s">
        <v>40</v>
      </c>
      <c r="G229" s="106" t="s">
        <v>494</v>
      </c>
      <c r="H229" s="106"/>
      <c r="I229" s="100" t="s">
        <v>282</v>
      </c>
      <c r="J229" s="101">
        <v>7</v>
      </c>
      <c r="K229" s="102" t="s">
        <v>191</v>
      </c>
    </row>
    <row r="230" spans="1:11" ht="16.5">
      <c r="A230" s="164"/>
      <c r="B230" s="94">
        <v>29</v>
      </c>
      <c r="C230" s="95" t="s">
        <v>462</v>
      </c>
      <c r="D230" s="96">
        <v>36195</v>
      </c>
      <c r="E230" s="97" t="s">
        <v>83</v>
      </c>
      <c r="F230" s="97" t="s">
        <v>40</v>
      </c>
      <c r="G230" s="106" t="s">
        <v>72</v>
      </c>
      <c r="H230" s="106"/>
      <c r="I230" s="100"/>
      <c r="J230" s="101" t="s">
        <v>84</v>
      </c>
      <c r="K230" s="102" t="s">
        <v>310</v>
      </c>
    </row>
    <row r="231" spans="1:11" ht="16.5">
      <c r="A231" s="164"/>
      <c r="B231" s="94">
        <v>427</v>
      </c>
      <c r="C231" s="95" t="s">
        <v>464</v>
      </c>
      <c r="D231" s="96">
        <v>36400</v>
      </c>
      <c r="E231" s="97" t="s">
        <v>74</v>
      </c>
      <c r="F231" s="97" t="s">
        <v>40</v>
      </c>
      <c r="G231" s="106" t="s">
        <v>72</v>
      </c>
      <c r="H231" s="106"/>
      <c r="I231" s="100"/>
      <c r="J231" s="101" t="s">
        <v>150</v>
      </c>
      <c r="K231" s="102" t="s">
        <v>465</v>
      </c>
    </row>
    <row r="232" spans="1:11" ht="16.5">
      <c r="A232" s="164"/>
      <c r="B232" s="94">
        <v>463</v>
      </c>
      <c r="C232" s="95" t="s">
        <v>495</v>
      </c>
      <c r="D232" s="96">
        <v>35996</v>
      </c>
      <c r="E232" s="97" t="s">
        <v>260</v>
      </c>
      <c r="F232" s="97" t="s">
        <v>40</v>
      </c>
      <c r="G232" s="106" t="s">
        <v>72</v>
      </c>
      <c r="H232" s="106"/>
      <c r="I232" s="100"/>
      <c r="J232" s="101" t="s">
        <v>150</v>
      </c>
      <c r="K232" s="102" t="s">
        <v>438</v>
      </c>
    </row>
    <row r="233" spans="1:11" ht="16.5">
      <c r="A233" s="164"/>
      <c r="B233" s="94">
        <v>466</v>
      </c>
      <c r="C233" s="95" t="s">
        <v>496</v>
      </c>
      <c r="D233" s="96">
        <v>35991</v>
      </c>
      <c r="E233" s="97" t="s">
        <v>260</v>
      </c>
      <c r="F233" s="97" t="s">
        <v>40</v>
      </c>
      <c r="G233" s="106" t="s">
        <v>72</v>
      </c>
      <c r="H233" s="106"/>
      <c r="I233" s="100"/>
      <c r="J233" s="101" t="s">
        <v>150</v>
      </c>
      <c r="K233" s="102" t="s">
        <v>438</v>
      </c>
    </row>
    <row r="234" spans="1:11" ht="17.25" thickBot="1">
      <c r="A234" s="164"/>
      <c r="B234" s="94">
        <v>906</v>
      </c>
      <c r="C234" s="95" t="s">
        <v>497</v>
      </c>
      <c r="D234" s="96">
        <v>36070</v>
      </c>
      <c r="E234" s="97" t="s">
        <v>104</v>
      </c>
      <c r="F234" s="97" t="s">
        <v>40</v>
      </c>
      <c r="G234" s="106" t="s">
        <v>72</v>
      </c>
      <c r="H234" s="106"/>
      <c r="I234" s="100"/>
      <c r="J234" s="101" t="s">
        <v>84</v>
      </c>
      <c r="K234" s="102" t="s">
        <v>498</v>
      </c>
    </row>
    <row r="235" spans="1:11" ht="17.25" thickBot="1">
      <c r="A235" s="421" t="s">
        <v>348</v>
      </c>
      <c r="B235" s="422"/>
      <c r="C235" s="422"/>
      <c r="D235" s="422"/>
      <c r="E235" s="422"/>
      <c r="F235" s="422"/>
      <c r="G235" s="422"/>
      <c r="H235" s="422"/>
      <c r="I235" s="422"/>
      <c r="J235" s="422"/>
      <c r="K235" s="423"/>
    </row>
    <row r="236" spans="1:11" ht="17.25" thickBot="1">
      <c r="A236" s="418" t="s">
        <v>32</v>
      </c>
      <c r="B236" s="419"/>
      <c r="C236" s="419"/>
      <c r="D236" s="419"/>
      <c r="E236" s="419"/>
      <c r="F236" s="419"/>
      <c r="G236" s="419"/>
      <c r="H236" s="419"/>
      <c r="I236" s="419"/>
      <c r="J236" s="419"/>
      <c r="K236" s="420"/>
    </row>
    <row r="237" spans="1:11" ht="16.5">
      <c r="A237" s="167">
        <v>1</v>
      </c>
      <c r="B237" s="168">
        <v>228</v>
      </c>
      <c r="C237" s="109" t="s">
        <v>470</v>
      </c>
      <c r="D237" s="110">
        <v>35818</v>
      </c>
      <c r="E237" s="111" t="s">
        <v>90</v>
      </c>
      <c r="F237" s="112" t="s">
        <v>40</v>
      </c>
      <c r="G237" s="169" t="s">
        <v>499</v>
      </c>
      <c r="H237" s="170"/>
      <c r="I237" s="160"/>
      <c r="J237" s="116">
        <v>27</v>
      </c>
      <c r="K237" s="117" t="s">
        <v>472</v>
      </c>
    </row>
    <row r="238" spans="1:11" ht="15.75" customHeight="1">
      <c r="A238" s="171">
        <v>2</v>
      </c>
      <c r="B238" s="172">
        <v>854</v>
      </c>
      <c r="C238" s="120" t="s">
        <v>474</v>
      </c>
      <c r="D238" s="121">
        <v>36003</v>
      </c>
      <c r="E238" s="122" t="s">
        <v>35</v>
      </c>
      <c r="F238" s="123" t="s">
        <v>36</v>
      </c>
      <c r="G238" s="173" t="s">
        <v>500</v>
      </c>
      <c r="H238" s="129"/>
      <c r="I238" s="151"/>
      <c r="J238" s="127">
        <v>24</v>
      </c>
      <c r="K238" s="128" t="s">
        <v>173</v>
      </c>
    </row>
    <row r="239" spans="1:11" ht="15.75" customHeight="1">
      <c r="A239" s="317">
        <v>3</v>
      </c>
      <c r="B239" s="318">
        <v>818</v>
      </c>
      <c r="C239" s="319" t="s">
        <v>479</v>
      </c>
      <c r="D239" s="320">
        <v>35973</v>
      </c>
      <c r="E239" s="321" t="s">
        <v>54</v>
      </c>
      <c r="F239" s="322" t="s">
        <v>40</v>
      </c>
      <c r="G239" s="323" t="s">
        <v>501</v>
      </c>
      <c r="H239" s="324"/>
      <c r="I239" s="325"/>
      <c r="J239" s="326">
        <v>21</v>
      </c>
      <c r="K239" s="327" t="s">
        <v>481</v>
      </c>
    </row>
    <row r="240" spans="1:11" ht="15.75" customHeight="1">
      <c r="A240" s="171">
        <v>4</v>
      </c>
      <c r="B240" s="172">
        <v>658</v>
      </c>
      <c r="C240" s="120" t="s">
        <v>483</v>
      </c>
      <c r="D240" s="121">
        <v>36096</v>
      </c>
      <c r="E240" s="122" t="s">
        <v>119</v>
      </c>
      <c r="F240" s="123" t="s">
        <v>40</v>
      </c>
      <c r="G240" s="173" t="s">
        <v>502</v>
      </c>
      <c r="H240" s="129"/>
      <c r="I240" s="151"/>
      <c r="J240" s="127">
        <v>19</v>
      </c>
      <c r="K240" s="128" t="s">
        <v>485</v>
      </c>
    </row>
    <row r="241" spans="1:11" ht="15.75" customHeight="1">
      <c r="A241" s="171">
        <v>5</v>
      </c>
      <c r="B241" s="172">
        <v>906</v>
      </c>
      <c r="C241" s="120" t="s">
        <v>497</v>
      </c>
      <c r="D241" s="121">
        <v>36070</v>
      </c>
      <c r="E241" s="122" t="s">
        <v>104</v>
      </c>
      <c r="F241" s="123" t="s">
        <v>40</v>
      </c>
      <c r="G241" s="173" t="s">
        <v>503</v>
      </c>
      <c r="H241" s="129"/>
      <c r="I241" s="151"/>
      <c r="J241" s="127" t="s">
        <v>84</v>
      </c>
      <c r="K241" s="128" t="s">
        <v>498</v>
      </c>
    </row>
    <row r="242" spans="1:11" ht="15.75" customHeight="1">
      <c r="A242" s="171">
        <v>6</v>
      </c>
      <c r="B242" s="172">
        <v>234</v>
      </c>
      <c r="C242" s="120" t="s">
        <v>477</v>
      </c>
      <c r="D242" s="121">
        <v>36340</v>
      </c>
      <c r="E242" s="122" t="s">
        <v>90</v>
      </c>
      <c r="F242" s="123" t="s">
        <v>40</v>
      </c>
      <c r="G242" s="173" t="s">
        <v>504</v>
      </c>
      <c r="H242" s="129"/>
      <c r="I242" s="151"/>
      <c r="J242" s="127">
        <v>17</v>
      </c>
      <c r="K242" s="128" t="s">
        <v>185</v>
      </c>
    </row>
    <row r="243" spans="1:11" ht="15.75" customHeight="1">
      <c r="A243" s="171">
        <v>7</v>
      </c>
      <c r="B243" s="172">
        <v>502</v>
      </c>
      <c r="C243" s="120" t="s">
        <v>468</v>
      </c>
      <c r="D243" s="121">
        <v>35985</v>
      </c>
      <c r="E243" s="122" t="s">
        <v>69</v>
      </c>
      <c r="F243" s="123" t="s">
        <v>40</v>
      </c>
      <c r="G243" s="173" t="s">
        <v>505</v>
      </c>
      <c r="H243" s="129"/>
      <c r="I243" s="151"/>
      <c r="J243" s="127">
        <v>16</v>
      </c>
      <c r="K243" s="128" t="s">
        <v>412</v>
      </c>
    </row>
    <row r="244" spans="1:11" ht="15.75" customHeight="1">
      <c r="A244" s="171">
        <v>8</v>
      </c>
      <c r="B244" s="172">
        <v>684</v>
      </c>
      <c r="C244" s="120" t="s">
        <v>490</v>
      </c>
      <c r="D244" s="121">
        <v>36725</v>
      </c>
      <c r="E244" s="122" t="s">
        <v>119</v>
      </c>
      <c r="F244" s="123" t="s">
        <v>40</v>
      </c>
      <c r="G244" s="173" t="s">
        <v>506</v>
      </c>
      <c r="H244" s="129"/>
      <c r="I244" s="151"/>
      <c r="J244" s="127">
        <v>15</v>
      </c>
      <c r="K244" s="128" t="s">
        <v>492</v>
      </c>
    </row>
    <row r="245" spans="1:11" ht="15.75" customHeight="1">
      <c r="A245" s="171">
        <v>9</v>
      </c>
      <c r="B245" s="172">
        <v>566</v>
      </c>
      <c r="C245" s="120" t="s">
        <v>487</v>
      </c>
      <c r="D245" s="121">
        <v>35872</v>
      </c>
      <c r="E245" s="122" t="s">
        <v>61</v>
      </c>
      <c r="F245" s="123" t="s">
        <v>40</v>
      </c>
      <c r="G245" s="173" t="s">
        <v>507</v>
      </c>
      <c r="H245" s="129"/>
      <c r="I245" s="151"/>
      <c r="J245" s="127">
        <v>14</v>
      </c>
      <c r="K245" s="128" t="s">
        <v>489</v>
      </c>
    </row>
    <row r="246" spans="1:11" ht="15.75" customHeight="1">
      <c r="A246" s="171">
        <v>10</v>
      </c>
      <c r="B246" s="172">
        <v>364</v>
      </c>
      <c r="C246" s="120" t="s">
        <v>493</v>
      </c>
      <c r="D246" s="121">
        <v>36515</v>
      </c>
      <c r="E246" s="122" t="s">
        <v>156</v>
      </c>
      <c r="F246" s="123" t="s">
        <v>40</v>
      </c>
      <c r="G246" s="173" t="s">
        <v>508</v>
      </c>
      <c r="H246" s="129"/>
      <c r="I246" s="151"/>
      <c r="J246" s="127">
        <v>13</v>
      </c>
      <c r="K246" s="128" t="s">
        <v>191</v>
      </c>
    </row>
    <row r="247" spans="1:11" ht="15.75" customHeight="1">
      <c r="A247" s="171"/>
      <c r="B247" s="172">
        <v>463</v>
      </c>
      <c r="C247" s="120" t="s">
        <v>495</v>
      </c>
      <c r="D247" s="121">
        <v>35996</v>
      </c>
      <c r="E247" s="122" t="s">
        <v>260</v>
      </c>
      <c r="F247" s="123" t="s">
        <v>40</v>
      </c>
      <c r="G247" s="173" t="s">
        <v>72</v>
      </c>
      <c r="H247" s="129"/>
      <c r="I247" s="151"/>
      <c r="J247" s="127" t="s">
        <v>150</v>
      </c>
      <c r="K247" s="128" t="s">
        <v>438</v>
      </c>
    </row>
    <row r="248" spans="1:11" ht="15" customHeight="1" thickBot="1">
      <c r="A248" s="171"/>
      <c r="B248" s="172">
        <v>466</v>
      </c>
      <c r="C248" s="120" t="s">
        <v>496</v>
      </c>
      <c r="D248" s="121">
        <v>35991</v>
      </c>
      <c r="E248" s="122" t="s">
        <v>260</v>
      </c>
      <c r="F248" s="123" t="s">
        <v>40</v>
      </c>
      <c r="G248" s="173" t="s">
        <v>72</v>
      </c>
      <c r="H248" s="129"/>
      <c r="I248" s="151"/>
      <c r="J248" s="127" t="s">
        <v>150</v>
      </c>
      <c r="K248" s="128" t="s">
        <v>438</v>
      </c>
    </row>
    <row r="249" spans="1:11" ht="17.25" thickBot="1">
      <c r="A249" s="421" t="s">
        <v>509</v>
      </c>
      <c r="B249" s="422"/>
      <c r="C249" s="422"/>
      <c r="D249" s="422"/>
      <c r="E249" s="422"/>
      <c r="F249" s="422"/>
      <c r="G249" s="422"/>
      <c r="H249" s="422"/>
      <c r="I249" s="422"/>
      <c r="J249" s="422"/>
      <c r="K249" s="423"/>
    </row>
    <row r="250" spans="1:11" ht="17.25" thickBot="1">
      <c r="A250" s="418" t="s">
        <v>406</v>
      </c>
      <c r="B250" s="419"/>
      <c r="C250" s="419"/>
      <c r="D250" s="419"/>
      <c r="E250" s="419"/>
      <c r="F250" s="419"/>
      <c r="G250" s="419"/>
      <c r="H250" s="419"/>
      <c r="I250" s="419"/>
      <c r="J250" s="419"/>
      <c r="K250" s="420"/>
    </row>
    <row r="251" spans="1:11" ht="16.5">
      <c r="A251" s="174">
        <v>1</v>
      </c>
      <c r="B251" s="168">
        <v>904</v>
      </c>
      <c r="C251" s="109" t="s">
        <v>510</v>
      </c>
      <c r="D251" s="110">
        <v>35900</v>
      </c>
      <c r="E251" s="111" t="s">
        <v>104</v>
      </c>
      <c r="F251" s="112" t="s">
        <v>40</v>
      </c>
      <c r="G251" s="169" t="s">
        <v>511</v>
      </c>
      <c r="H251" s="170"/>
      <c r="I251" s="160">
        <v>3</v>
      </c>
      <c r="J251" s="116">
        <v>27</v>
      </c>
      <c r="K251" s="117" t="s">
        <v>220</v>
      </c>
    </row>
    <row r="252" spans="1:11" ht="16.5">
      <c r="A252" s="175">
        <v>2</v>
      </c>
      <c r="B252" s="172">
        <v>608</v>
      </c>
      <c r="C252" s="120" t="s">
        <v>512</v>
      </c>
      <c r="D252" s="121">
        <v>36632</v>
      </c>
      <c r="E252" s="122" t="s">
        <v>114</v>
      </c>
      <c r="F252" s="123" t="s">
        <v>40</v>
      </c>
      <c r="G252" s="173" t="s">
        <v>513</v>
      </c>
      <c r="H252" s="129"/>
      <c r="I252" s="151">
        <v>3</v>
      </c>
      <c r="J252" s="127">
        <v>24</v>
      </c>
      <c r="K252" s="128" t="s">
        <v>122</v>
      </c>
    </row>
    <row r="253" spans="1:11" ht="16.5">
      <c r="A253" s="175">
        <v>3</v>
      </c>
      <c r="B253" s="172">
        <v>652</v>
      </c>
      <c r="C253" s="120" t="s">
        <v>514</v>
      </c>
      <c r="D253" s="121">
        <v>36126</v>
      </c>
      <c r="E253" s="122" t="s">
        <v>119</v>
      </c>
      <c r="F253" s="123" t="s">
        <v>40</v>
      </c>
      <c r="G253" s="173" t="s">
        <v>515</v>
      </c>
      <c r="H253" s="129"/>
      <c r="I253" s="151" t="s">
        <v>275</v>
      </c>
      <c r="J253" s="127">
        <v>21</v>
      </c>
      <c r="K253" s="128" t="s">
        <v>485</v>
      </c>
    </row>
    <row r="254" spans="1:11" ht="16.5">
      <c r="A254" s="175">
        <v>4</v>
      </c>
      <c r="B254" s="172">
        <v>433</v>
      </c>
      <c r="C254" s="120" t="s">
        <v>516</v>
      </c>
      <c r="D254" s="121">
        <v>36695</v>
      </c>
      <c r="E254" s="122" t="s">
        <v>21</v>
      </c>
      <c r="F254" s="123" t="s">
        <v>40</v>
      </c>
      <c r="G254" s="173" t="s">
        <v>517</v>
      </c>
      <c r="H254" s="129"/>
      <c r="I254" s="151" t="s">
        <v>275</v>
      </c>
      <c r="J254" s="127">
        <v>19</v>
      </c>
      <c r="K254" s="128" t="s">
        <v>518</v>
      </c>
    </row>
    <row r="255" spans="1:11" ht="16.5">
      <c r="A255" s="175">
        <v>5</v>
      </c>
      <c r="B255" s="172">
        <v>905</v>
      </c>
      <c r="C255" s="120" t="s">
        <v>519</v>
      </c>
      <c r="D255" s="121">
        <v>35947</v>
      </c>
      <c r="E255" s="122" t="s">
        <v>104</v>
      </c>
      <c r="F255" s="123" t="s">
        <v>40</v>
      </c>
      <c r="G255" s="173" t="s">
        <v>520</v>
      </c>
      <c r="H255" s="129"/>
      <c r="I255" s="151" t="s">
        <v>275</v>
      </c>
      <c r="J255" s="127">
        <v>17</v>
      </c>
      <c r="K255" s="128" t="s">
        <v>220</v>
      </c>
    </row>
    <row r="256" spans="1:11" ht="16.5">
      <c r="A256" s="175">
        <v>6</v>
      </c>
      <c r="B256" s="172">
        <v>422</v>
      </c>
      <c r="C256" s="120" t="s">
        <v>521</v>
      </c>
      <c r="D256" s="121">
        <v>35807</v>
      </c>
      <c r="E256" s="122" t="s">
        <v>21</v>
      </c>
      <c r="F256" s="123" t="s">
        <v>40</v>
      </c>
      <c r="G256" s="173" t="s">
        <v>522</v>
      </c>
      <c r="H256" s="129"/>
      <c r="I256" s="151" t="s">
        <v>275</v>
      </c>
      <c r="J256" s="127">
        <v>16</v>
      </c>
      <c r="K256" s="128" t="s">
        <v>518</v>
      </c>
    </row>
    <row r="257" spans="1:11" ht="16.5">
      <c r="A257" s="175">
        <v>7</v>
      </c>
      <c r="B257" s="172">
        <v>416</v>
      </c>
      <c r="C257" s="120" t="s">
        <v>523</v>
      </c>
      <c r="D257" s="121" t="s">
        <v>27</v>
      </c>
      <c r="E257" s="122" t="s">
        <v>21</v>
      </c>
      <c r="F257" s="123" t="s">
        <v>40</v>
      </c>
      <c r="G257" s="173" t="s">
        <v>524</v>
      </c>
      <c r="H257" s="129"/>
      <c r="I257" s="151" t="s">
        <v>275</v>
      </c>
      <c r="J257" s="127">
        <v>15</v>
      </c>
      <c r="K257" s="128" t="s">
        <v>518</v>
      </c>
    </row>
    <row r="258" spans="1:11" ht="16.5">
      <c r="A258" s="175">
        <v>8</v>
      </c>
      <c r="B258" s="172">
        <v>903</v>
      </c>
      <c r="C258" s="120" t="s">
        <v>525</v>
      </c>
      <c r="D258" s="121">
        <v>37040</v>
      </c>
      <c r="E258" s="122" t="s">
        <v>104</v>
      </c>
      <c r="F258" s="123" t="s">
        <v>40</v>
      </c>
      <c r="G258" s="173" t="s">
        <v>526</v>
      </c>
      <c r="H258" s="129"/>
      <c r="I258" s="151" t="s">
        <v>275</v>
      </c>
      <c r="J258" s="127">
        <v>14</v>
      </c>
      <c r="K258" s="128" t="s">
        <v>220</v>
      </c>
    </row>
    <row r="259" spans="1:11" ht="16.5">
      <c r="A259" s="175">
        <v>9</v>
      </c>
      <c r="B259" s="172">
        <v>656</v>
      </c>
      <c r="C259" s="120" t="s">
        <v>527</v>
      </c>
      <c r="D259" s="121">
        <v>36339</v>
      </c>
      <c r="E259" s="122" t="s">
        <v>119</v>
      </c>
      <c r="F259" s="123" t="s">
        <v>40</v>
      </c>
      <c r="G259" s="173" t="s">
        <v>528</v>
      </c>
      <c r="H259" s="129"/>
      <c r="I259" s="151" t="s">
        <v>282</v>
      </c>
      <c r="J259" s="127">
        <v>13</v>
      </c>
      <c r="K259" s="128" t="s">
        <v>485</v>
      </c>
    </row>
    <row r="260" spans="1:11" ht="16.5">
      <c r="A260" s="175">
        <v>10</v>
      </c>
      <c r="B260" s="172">
        <v>610</v>
      </c>
      <c r="C260" s="120" t="s">
        <v>529</v>
      </c>
      <c r="D260" s="121">
        <v>36843</v>
      </c>
      <c r="E260" s="122" t="s">
        <v>114</v>
      </c>
      <c r="F260" s="123" t="s">
        <v>40</v>
      </c>
      <c r="G260" s="173" t="s">
        <v>530</v>
      </c>
      <c r="H260" s="129"/>
      <c r="I260" s="151" t="s">
        <v>282</v>
      </c>
      <c r="J260" s="127">
        <v>12</v>
      </c>
      <c r="K260" s="128" t="s">
        <v>364</v>
      </c>
    </row>
    <row r="261" spans="1:11" ht="16.5">
      <c r="A261" s="175">
        <v>11</v>
      </c>
      <c r="B261" s="172">
        <v>654</v>
      </c>
      <c r="C261" s="120" t="s">
        <v>531</v>
      </c>
      <c r="D261" s="121">
        <v>36750</v>
      </c>
      <c r="E261" s="122" t="s">
        <v>119</v>
      </c>
      <c r="F261" s="123" t="s">
        <v>40</v>
      </c>
      <c r="G261" s="173" t="s">
        <v>532</v>
      </c>
      <c r="H261" s="129"/>
      <c r="I261" s="151" t="s">
        <v>282</v>
      </c>
      <c r="J261" s="127">
        <v>11</v>
      </c>
      <c r="K261" s="128" t="s">
        <v>485</v>
      </c>
    </row>
    <row r="262" spans="1:11" ht="16.5">
      <c r="A262" s="175">
        <v>12</v>
      </c>
      <c r="B262" s="172">
        <v>360</v>
      </c>
      <c r="C262" s="120" t="s">
        <v>533</v>
      </c>
      <c r="D262" s="121" t="s">
        <v>206</v>
      </c>
      <c r="E262" s="122" t="s">
        <v>156</v>
      </c>
      <c r="F262" s="123" t="s">
        <v>40</v>
      </c>
      <c r="G262" s="173" t="s">
        <v>534</v>
      </c>
      <c r="H262" s="129"/>
      <c r="I262" s="151" t="s">
        <v>134</v>
      </c>
      <c r="J262" s="127">
        <v>10</v>
      </c>
      <c r="K262" s="128" t="s">
        <v>535</v>
      </c>
    </row>
    <row r="263" spans="1:11" ht="17.25" thickBot="1">
      <c r="A263" s="175"/>
      <c r="B263" s="172">
        <v>212</v>
      </c>
      <c r="C263" s="120" t="s">
        <v>536</v>
      </c>
      <c r="D263" s="121" t="s">
        <v>165</v>
      </c>
      <c r="E263" s="122" t="s">
        <v>83</v>
      </c>
      <c r="F263" s="123" t="s">
        <v>93</v>
      </c>
      <c r="G263" s="173" t="s">
        <v>72</v>
      </c>
      <c r="H263" s="129"/>
      <c r="I263" s="151"/>
      <c r="J263" s="127" t="s">
        <v>84</v>
      </c>
      <c r="K263" s="128" t="s">
        <v>94</v>
      </c>
    </row>
    <row r="264" spans="1:11" ht="17.25" thickBot="1">
      <c r="A264" s="421" t="s">
        <v>537</v>
      </c>
      <c r="B264" s="422"/>
      <c r="C264" s="422"/>
      <c r="D264" s="422"/>
      <c r="E264" s="422"/>
      <c r="F264" s="422"/>
      <c r="G264" s="422"/>
      <c r="H264" s="422"/>
      <c r="I264" s="422"/>
      <c r="J264" s="422"/>
      <c r="K264" s="423"/>
    </row>
    <row r="265" spans="1:11" ht="17.25" thickBot="1">
      <c r="A265" s="418" t="s">
        <v>406</v>
      </c>
      <c r="B265" s="419"/>
      <c r="C265" s="419"/>
      <c r="D265" s="419"/>
      <c r="E265" s="419"/>
      <c r="F265" s="419"/>
      <c r="G265" s="419"/>
      <c r="H265" s="419"/>
      <c r="I265" s="419"/>
      <c r="J265" s="419"/>
      <c r="K265" s="420"/>
    </row>
    <row r="266" spans="1:11" ht="16.5">
      <c r="A266" s="118">
        <v>1</v>
      </c>
      <c r="B266" s="145">
        <v>905</v>
      </c>
      <c r="C266" s="120" t="s">
        <v>519</v>
      </c>
      <c r="D266" s="121">
        <v>35947</v>
      </c>
      <c r="E266" s="122" t="s">
        <v>104</v>
      </c>
      <c r="F266" s="122" t="s">
        <v>40</v>
      </c>
      <c r="G266" s="149" t="s">
        <v>538</v>
      </c>
      <c r="H266" s="149"/>
      <c r="I266" s="151">
        <v>3</v>
      </c>
      <c r="J266" s="127">
        <v>27</v>
      </c>
      <c r="K266" s="128" t="s">
        <v>220</v>
      </c>
    </row>
    <row r="267" spans="1:11" ht="16.5">
      <c r="A267" s="118">
        <v>2</v>
      </c>
      <c r="B267" s="145">
        <v>904</v>
      </c>
      <c r="C267" s="120" t="s">
        <v>510</v>
      </c>
      <c r="D267" s="121">
        <v>35900</v>
      </c>
      <c r="E267" s="122" t="s">
        <v>104</v>
      </c>
      <c r="F267" s="122" t="s">
        <v>40</v>
      </c>
      <c r="G267" s="149" t="s">
        <v>539</v>
      </c>
      <c r="H267" s="149"/>
      <c r="I267" s="151">
        <v>3</v>
      </c>
      <c r="J267" s="127">
        <v>24</v>
      </c>
      <c r="K267" s="128" t="s">
        <v>220</v>
      </c>
    </row>
    <row r="268" spans="1:11" ht="16.5">
      <c r="A268" s="118">
        <v>3</v>
      </c>
      <c r="B268" s="145">
        <v>652</v>
      </c>
      <c r="C268" s="120" t="s">
        <v>514</v>
      </c>
      <c r="D268" s="121">
        <v>36126</v>
      </c>
      <c r="E268" s="122" t="s">
        <v>119</v>
      </c>
      <c r="F268" s="122" t="s">
        <v>40</v>
      </c>
      <c r="G268" s="149" t="s">
        <v>540</v>
      </c>
      <c r="H268" s="149"/>
      <c r="I268" s="151" t="s">
        <v>275</v>
      </c>
      <c r="J268" s="127">
        <v>21</v>
      </c>
      <c r="K268" s="128" t="s">
        <v>485</v>
      </c>
    </row>
    <row r="269" spans="1:11" ht="16.5">
      <c r="A269" s="118">
        <v>4</v>
      </c>
      <c r="B269" s="145">
        <v>433</v>
      </c>
      <c r="C269" s="120" t="s">
        <v>516</v>
      </c>
      <c r="D269" s="121">
        <v>36695</v>
      </c>
      <c r="E269" s="122" t="s">
        <v>21</v>
      </c>
      <c r="F269" s="122" t="s">
        <v>40</v>
      </c>
      <c r="G269" s="149" t="s">
        <v>541</v>
      </c>
      <c r="H269" s="149"/>
      <c r="I269" s="151" t="s">
        <v>275</v>
      </c>
      <c r="J269" s="127">
        <v>19</v>
      </c>
      <c r="K269" s="128" t="s">
        <v>518</v>
      </c>
    </row>
    <row r="270" spans="1:11" ht="16.5">
      <c r="A270" s="118">
        <v>5</v>
      </c>
      <c r="B270" s="145">
        <v>608</v>
      </c>
      <c r="C270" s="120" t="s">
        <v>512</v>
      </c>
      <c r="D270" s="121">
        <v>36632</v>
      </c>
      <c r="E270" s="122" t="s">
        <v>114</v>
      </c>
      <c r="F270" s="122" t="s">
        <v>40</v>
      </c>
      <c r="G270" s="149" t="s">
        <v>542</v>
      </c>
      <c r="H270" s="149"/>
      <c r="I270" s="151" t="s">
        <v>275</v>
      </c>
      <c r="J270" s="127">
        <v>17</v>
      </c>
      <c r="K270" s="128" t="s">
        <v>122</v>
      </c>
    </row>
    <row r="271" spans="1:11" ht="16.5">
      <c r="A271" s="118">
        <v>6</v>
      </c>
      <c r="B271" s="145">
        <v>422</v>
      </c>
      <c r="C271" s="120" t="s">
        <v>521</v>
      </c>
      <c r="D271" s="121">
        <v>35807</v>
      </c>
      <c r="E271" s="122" t="s">
        <v>21</v>
      </c>
      <c r="F271" s="122" t="s">
        <v>40</v>
      </c>
      <c r="G271" s="149" t="s">
        <v>543</v>
      </c>
      <c r="H271" s="149"/>
      <c r="I271" s="151" t="s">
        <v>275</v>
      </c>
      <c r="J271" s="127">
        <v>16</v>
      </c>
      <c r="K271" s="128" t="s">
        <v>518</v>
      </c>
    </row>
    <row r="272" spans="1:11" ht="16.5">
      <c r="A272" s="118">
        <v>7</v>
      </c>
      <c r="B272" s="145">
        <v>416</v>
      </c>
      <c r="C272" s="120" t="s">
        <v>523</v>
      </c>
      <c r="D272" s="121" t="s">
        <v>27</v>
      </c>
      <c r="E272" s="122" t="s">
        <v>21</v>
      </c>
      <c r="F272" s="122" t="s">
        <v>40</v>
      </c>
      <c r="G272" s="149" t="s">
        <v>544</v>
      </c>
      <c r="H272" s="149"/>
      <c r="I272" s="151" t="s">
        <v>275</v>
      </c>
      <c r="J272" s="127">
        <v>15</v>
      </c>
      <c r="K272" s="128" t="s">
        <v>518</v>
      </c>
    </row>
    <row r="273" spans="1:11" ht="16.5">
      <c r="A273" s="118">
        <v>8</v>
      </c>
      <c r="B273" s="145">
        <v>656</v>
      </c>
      <c r="C273" s="120" t="s">
        <v>527</v>
      </c>
      <c r="D273" s="121">
        <v>36339</v>
      </c>
      <c r="E273" s="122" t="s">
        <v>119</v>
      </c>
      <c r="F273" s="122" t="s">
        <v>40</v>
      </c>
      <c r="G273" s="149" t="s">
        <v>545</v>
      </c>
      <c r="H273" s="149"/>
      <c r="I273" s="151" t="s">
        <v>275</v>
      </c>
      <c r="J273" s="127">
        <v>14</v>
      </c>
      <c r="K273" s="128" t="s">
        <v>485</v>
      </c>
    </row>
    <row r="274" spans="1:11" ht="16.5">
      <c r="A274" s="118">
        <v>9</v>
      </c>
      <c r="B274" s="145">
        <v>610</v>
      </c>
      <c r="C274" s="120" t="s">
        <v>529</v>
      </c>
      <c r="D274" s="121">
        <v>36843</v>
      </c>
      <c r="E274" s="122" t="s">
        <v>114</v>
      </c>
      <c r="F274" s="122" t="s">
        <v>40</v>
      </c>
      <c r="G274" s="149" t="s">
        <v>546</v>
      </c>
      <c r="H274" s="149"/>
      <c r="I274" s="151" t="s">
        <v>282</v>
      </c>
      <c r="J274" s="127">
        <v>13</v>
      </c>
      <c r="K274" s="128" t="s">
        <v>364</v>
      </c>
    </row>
    <row r="275" spans="1:11" ht="16.5">
      <c r="A275" s="118">
        <v>10</v>
      </c>
      <c r="B275" s="145">
        <v>903</v>
      </c>
      <c r="C275" s="120" t="s">
        <v>525</v>
      </c>
      <c r="D275" s="121">
        <v>37040</v>
      </c>
      <c r="E275" s="122" t="s">
        <v>104</v>
      </c>
      <c r="F275" s="122" t="s">
        <v>40</v>
      </c>
      <c r="G275" s="149" t="s">
        <v>547</v>
      </c>
      <c r="H275" s="149"/>
      <c r="I275" s="151" t="s">
        <v>282</v>
      </c>
      <c r="J275" s="127">
        <v>12</v>
      </c>
      <c r="K275" s="128" t="s">
        <v>220</v>
      </c>
    </row>
    <row r="276" spans="1:11" ht="16.5">
      <c r="A276" s="118">
        <v>11</v>
      </c>
      <c r="B276" s="145">
        <v>654</v>
      </c>
      <c r="C276" s="120" t="s">
        <v>531</v>
      </c>
      <c r="D276" s="121">
        <v>36750</v>
      </c>
      <c r="E276" s="122" t="s">
        <v>119</v>
      </c>
      <c r="F276" s="122" t="s">
        <v>40</v>
      </c>
      <c r="G276" s="149" t="s">
        <v>548</v>
      </c>
      <c r="H276" s="149"/>
      <c r="I276" s="151" t="s">
        <v>133</v>
      </c>
      <c r="J276" s="127">
        <v>11</v>
      </c>
      <c r="K276" s="128" t="s">
        <v>485</v>
      </c>
    </row>
    <row r="277" spans="1:11" ht="16.5">
      <c r="A277" s="118">
        <v>12</v>
      </c>
      <c r="B277" s="145">
        <v>360</v>
      </c>
      <c r="C277" s="120" t="s">
        <v>533</v>
      </c>
      <c r="D277" s="121" t="s">
        <v>206</v>
      </c>
      <c r="E277" s="122" t="s">
        <v>156</v>
      </c>
      <c r="F277" s="122" t="s">
        <v>40</v>
      </c>
      <c r="G277" s="149" t="s">
        <v>549</v>
      </c>
      <c r="H277" s="149"/>
      <c r="I277" s="151" t="s">
        <v>133</v>
      </c>
      <c r="J277" s="127">
        <v>10</v>
      </c>
      <c r="K277" s="128" t="s">
        <v>535</v>
      </c>
    </row>
    <row r="278" spans="1:11" ht="17.25" thickBot="1">
      <c r="A278" s="118"/>
      <c r="B278" s="145">
        <v>212</v>
      </c>
      <c r="C278" s="120" t="s">
        <v>536</v>
      </c>
      <c r="D278" s="121" t="s">
        <v>165</v>
      </c>
      <c r="E278" s="122" t="s">
        <v>83</v>
      </c>
      <c r="F278" s="122" t="s">
        <v>93</v>
      </c>
      <c r="G278" s="149" t="s">
        <v>72</v>
      </c>
      <c r="H278" s="149"/>
      <c r="I278" s="151"/>
      <c r="J278" s="127" t="s">
        <v>84</v>
      </c>
      <c r="K278" s="128" t="s">
        <v>94</v>
      </c>
    </row>
    <row r="279" spans="1:11" ht="17.25" thickBot="1">
      <c r="A279" s="421" t="s">
        <v>390</v>
      </c>
      <c r="B279" s="422"/>
      <c r="C279" s="422"/>
      <c r="D279" s="422"/>
      <c r="E279" s="422"/>
      <c r="F279" s="422"/>
      <c r="G279" s="422"/>
      <c r="H279" s="422"/>
      <c r="I279" s="422"/>
      <c r="J279" s="422"/>
      <c r="K279" s="423"/>
    </row>
    <row r="280" spans="1:11" ht="16.5">
      <c r="A280" s="415" t="s">
        <v>32</v>
      </c>
      <c r="B280" s="416"/>
      <c r="C280" s="416"/>
      <c r="D280" s="416"/>
      <c r="E280" s="416"/>
      <c r="F280" s="416"/>
      <c r="G280" s="416"/>
      <c r="H280" s="416"/>
      <c r="I280" s="416"/>
      <c r="J280" s="416"/>
      <c r="K280" s="417"/>
    </row>
    <row r="281" spans="1:11" ht="16.5">
      <c r="A281" s="328">
        <v>1</v>
      </c>
      <c r="B281" s="329">
        <v>809</v>
      </c>
      <c r="C281" s="330" t="s">
        <v>550</v>
      </c>
      <c r="D281" s="331">
        <v>36105</v>
      </c>
      <c r="E281" s="332" t="s">
        <v>54</v>
      </c>
      <c r="F281" s="333" t="s">
        <v>40</v>
      </c>
      <c r="G281" s="334">
        <v>10.93</v>
      </c>
      <c r="H281" s="334">
        <v>10.61</v>
      </c>
      <c r="I281" s="335">
        <v>3</v>
      </c>
      <c r="J281" s="336">
        <v>27</v>
      </c>
      <c r="K281" s="337" t="s">
        <v>551</v>
      </c>
    </row>
    <row r="282" spans="1:11" ht="16.5">
      <c r="A282" s="118">
        <v>2</v>
      </c>
      <c r="B282" s="145">
        <v>52</v>
      </c>
      <c r="C282" s="120" t="s">
        <v>552</v>
      </c>
      <c r="D282" s="121">
        <v>35962</v>
      </c>
      <c r="E282" s="122" t="s">
        <v>24</v>
      </c>
      <c r="F282" s="176" t="s">
        <v>40</v>
      </c>
      <c r="G282" s="154">
        <v>11.45</v>
      </c>
      <c r="H282" s="154">
        <v>10.83</v>
      </c>
      <c r="I282" s="151">
        <v>3</v>
      </c>
      <c r="J282" s="127">
        <v>24</v>
      </c>
      <c r="K282" s="128" t="s">
        <v>77</v>
      </c>
    </row>
    <row r="283" spans="1:11" ht="16.5">
      <c r="A283" s="118">
        <v>3</v>
      </c>
      <c r="B283" s="145">
        <v>4</v>
      </c>
      <c r="C283" s="120" t="s">
        <v>553</v>
      </c>
      <c r="D283" s="121" t="s">
        <v>206</v>
      </c>
      <c r="E283" s="122" t="s">
        <v>98</v>
      </c>
      <c r="F283" s="176" t="s">
        <v>93</v>
      </c>
      <c r="G283" s="154">
        <v>10.58</v>
      </c>
      <c r="H283" s="154">
        <v>10.9</v>
      </c>
      <c r="I283" s="151">
        <v>3</v>
      </c>
      <c r="J283" s="127">
        <v>21</v>
      </c>
      <c r="K283" s="128" t="s">
        <v>94</v>
      </c>
    </row>
    <row r="284" spans="1:11" ht="16.5">
      <c r="A284" s="118">
        <v>4</v>
      </c>
      <c r="B284" s="145">
        <v>569</v>
      </c>
      <c r="C284" s="120" t="s">
        <v>554</v>
      </c>
      <c r="D284" s="121">
        <v>35969</v>
      </c>
      <c r="E284" s="122" t="s">
        <v>61</v>
      </c>
      <c r="F284" s="176" t="s">
        <v>40</v>
      </c>
      <c r="G284" s="154">
        <v>11.8</v>
      </c>
      <c r="H284" s="154">
        <v>11.28</v>
      </c>
      <c r="I284" s="151" t="s">
        <v>275</v>
      </c>
      <c r="J284" s="127">
        <v>19</v>
      </c>
      <c r="K284" s="128" t="s">
        <v>401</v>
      </c>
    </row>
    <row r="285" spans="1:11" ht="16.5">
      <c r="A285" s="118">
        <v>5</v>
      </c>
      <c r="B285" s="145">
        <v>467</v>
      </c>
      <c r="C285" s="120" t="s">
        <v>415</v>
      </c>
      <c r="D285" s="121">
        <v>36384</v>
      </c>
      <c r="E285" s="122" t="s">
        <v>260</v>
      </c>
      <c r="F285" s="176" t="s">
        <v>40</v>
      </c>
      <c r="G285" s="154">
        <v>11.65</v>
      </c>
      <c r="H285" s="154">
        <v>11.32</v>
      </c>
      <c r="I285" s="151" t="s">
        <v>275</v>
      </c>
      <c r="J285" s="127">
        <v>17</v>
      </c>
      <c r="K285" s="128" t="s">
        <v>416</v>
      </c>
    </row>
    <row r="286" spans="1:11" ht="16.5">
      <c r="A286" s="118">
        <v>6</v>
      </c>
      <c r="B286" s="145">
        <v>588</v>
      </c>
      <c r="C286" s="120" t="s">
        <v>555</v>
      </c>
      <c r="D286" s="121">
        <v>36007</v>
      </c>
      <c r="E286" s="122" t="s">
        <v>61</v>
      </c>
      <c r="F286" s="176" t="s">
        <v>40</v>
      </c>
      <c r="G286" s="154">
        <v>11.79</v>
      </c>
      <c r="H286" s="154">
        <v>11.78</v>
      </c>
      <c r="I286" s="151" t="s">
        <v>282</v>
      </c>
      <c r="J286" s="127">
        <v>16</v>
      </c>
      <c r="K286" s="128" t="s">
        <v>556</v>
      </c>
    </row>
    <row r="287" spans="1:11" ht="16.5">
      <c r="A287" s="118">
        <v>7</v>
      </c>
      <c r="B287" s="145">
        <v>559</v>
      </c>
      <c r="C287" s="120" t="s">
        <v>557</v>
      </c>
      <c r="D287" s="121">
        <v>35854</v>
      </c>
      <c r="E287" s="122" t="s">
        <v>61</v>
      </c>
      <c r="F287" s="176" t="s">
        <v>40</v>
      </c>
      <c r="G287" s="154">
        <v>11.91</v>
      </c>
      <c r="H287" s="154">
        <v>11.8</v>
      </c>
      <c r="I287" s="151" t="s">
        <v>282</v>
      </c>
      <c r="J287" s="127">
        <v>15</v>
      </c>
      <c r="K287" s="128" t="s">
        <v>558</v>
      </c>
    </row>
    <row r="288" spans="1:11" ht="16.5">
      <c r="A288" s="118">
        <v>8</v>
      </c>
      <c r="B288" s="145">
        <v>21</v>
      </c>
      <c r="C288" s="120" t="s">
        <v>559</v>
      </c>
      <c r="D288" s="121">
        <v>36173</v>
      </c>
      <c r="E288" s="122" t="s">
        <v>83</v>
      </c>
      <c r="F288" s="176"/>
      <c r="G288" s="154">
        <v>11.82</v>
      </c>
      <c r="H288" s="154">
        <v>11.87</v>
      </c>
      <c r="I288" s="151" t="s">
        <v>282</v>
      </c>
      <c r="J288" s="127" t="s">
        <v>84</v>
      </c>
      <c r="K288" s="128" t="s">
        <v>202</v>
      </c>
    </row>
    <row r="289" spans="1:11" ht="16.5">
      <c r="A289" s="118">
        <v>9</v>
      </c>
      <c r="B289" s="145">
        <v>196</v>
      </c>
      <c r="C289" s="120" t="s">
        <v>560</v>
      </c>
      <c r="D289" s="121">
        <v>36073</v>
      </c>
      <c r="E289" s="122" t="s">
        <v>30</v>
      </c>
      <c r="F289" s="176" t="s">
        <v>40</v>
      </c>
      <c r="G289" s="154">
        <v>12.2</v>
      </c>
      <c r="H289" s="149"/>
      <c r="I289" s="151" t="s">
        <v>282</v>
      </c>
      <c r="J289" s="127">
        <v>14</v>
      </c>
      <c r="K289" s="128" t="s">
        <v>561</v>
      </c>
    </row>
    <row r="290" spans="1:11" ht="16.5">
      <c r="A290" s="118">
        <v>10</v>
      </c>
      <c r="B290" s="145">
        <v>189</v>
      </c>
      <c r="C290" s="120" t="s">
        <v>41</v>
      </c>
      <c r="D290" s="121">
        <v>36486</v>
      </c>
      <c r="E290" s="122" t="s">
        <v>30</v>
      </c>
      <c r="F290" s="176" t="s">
        <v>40</v>
      </c>
      <c r="G290" s="154">
        <v>12.59</v>
      </c>
      <c r="H290" s="149"/>
      <c r="I290" s="151" t="s">
        <v>134</v>
      </c>
      <c r="J290" s="127">
        <v>13</v>
      </c>
      <c r="K290" s="128" t="s">
        <v>43</v>
      </c>
    </row>
    <row r="291" spans="1:11" ht="16.5">
      <c r="A291" s="118">
        <v>11</v>
      </c>
      <c r="B291" s="145">
        <v>7</v>
      </c>
      <c r="C291" s="120" t="s">
        <v>562</v>
      </c>
      <c r="D291" s="121">
        <v>36313</v>
      </c>
      <c r="E291" s="122" t="s">
        <v>101</v>
      </c>
      <c r="F291" s="176" t="s">
        <v>40</v>
      </c>
      <c r="G291" s="154">
        <v>12.82</v>
      </c>
      <c r="H291" s="149"/>
      <c r="I291" s="151" t="s">
        <v>134</v>
      </c>
      <c r="J291" s="127">
        <v>12</v>
      </c>
      <c r="K291" s="128" t="s">
        <v>397</v>
      </c>
    </row>
    <row r="292" spans="1:11" ht="16.5">
      <c r="A292" s="118">
        <v>12</v>
      </c>
      <c r="B292" s="145">
        <v>358</v>
      </c>
      <c r="C292" s="120" t="s">
        <v>563</v>
      </c>
      <c r="D292" s="121">
        <v>35802</v>
      </c>
      <c r="E292" s="122" t="s">
        <v>156</v>
      </c>
      <c r="F292" s="176" t="s">
        <v>40</v>
      </c>
      <c r="G292" s="154">
        <v>14.44</v>
      </c>
      <c r="H292" s="149"/>
      <c r="I292" s="151" t="s">
        <v>134</v>
      </c>
      <c r="J292" s="127">
        <v>11</v>
      </c>
      <c r="K292" s="128" t="s">
        <v>191</v>
      </c>
    </row>
    <row r="293" spans="1:11" ht="16.5">
      <c r="A293" s="118"/>
      <c r="B293" s="145">
        <v>18</v>
      </c>
      <c r="C293" s="120" t="s">
        <v>439</v>
      </c>
      <c r="D293" s="121" t="s">
        <v>206</v>
      </c>
      <c r="E293" s="122" t="s">
        <v>83</v>
      </c>
      <c r="F293" s="176" t="s">
        <v>40</v>
      </c>
      <c r="G293" s="149" t="s">
        <v>72</v>
      </c>
      <c r="H293" s="149"/>
      <c r="I293" s="151"/>
      <c r="J293" s="127" t="s">
        <v>84</v>
      </c>
      <c r="K293" s="128" t="s">
        <v>397</v>
      </c>
    </row>
    <row r="294" spans="1:11" ht="17.25" thickBot="1">
      <c r="A294" s="118"/>
      <c r="B294" s="145">
        <v>24</v>
      </c>
      <c r="C294" s="120" t="s">
        <v>564</v>
      </c>
      <c r="D294" s="121" t="s">
        <v>206</v>
      </c>
      <c r="E294" s="122" t="s">
        <v>83</v>
      </c>
      <c r="F294" s="176" t="s">
        <v>40</v>
      </c>
      <c r="G294" s="154" t="s">
        <v>72</v>
      </c>
      <c r="H294" s="149"/>
      <c r="I294" s="151"/>
      <c r="J294" s="127" t="s">
        <v>84</v>
      </c>
      <c r="K294" s="128" t="s">
        <v>565</v>
      </c>
    </row>
    <row r="295" spans="1:11" ht="17.25" thickBot="1">
      <c r="A295" s="421" t="s">
        <v>405</v>
      </c>
      <c r="B295" s="422"/>
      <c r="C295" s="422"/>
      <c r="D295" s="422"/>
      <c r="E295" s="422"/>
      <c r="F295" s="422"/>
      <c r="G295" s="422"/>
      <c r="H295" s="422"/>
      <c r="I295" s="422"/>
      <c r="J295" s="422"/>
      <c r="K295" s="423"/>
    </row>
    <row r="296" spans="1:11" ht="16.5">
      <c r="A296" s="415" t="s">
        <v>32</v>
      </c>
      <c r="B296" s="416"/>
      <c r="C296" s="416"/>
      <c r="D296" s="416"/>
      <c r="E296" s="416"/>
      <c r="F296" s="416"/>
      <c r="G296" s="416"/>
      <c r="H296" s="416"/>
      <c r="I296" s="416"/>
      <c r="J296" s="416"/>
      <c r="K296" s="417"/>
    </row>
    <row r="297" spans="1:11" ht="16.5">
      <c r="A297" s="328">
        <v>1</v>
      </c>
      <c r="B297" s="329">
        <v>809</v>
      </c>
      <c r="C297" s="330" t="s">
        <v>550</v>
      </c>
      <c r="D297" s="331">
        <v>36105</v>
      </c>
      <c r="E297" s="332" t="s">
        <v>54</v>
      </c>
      <c r="F297" s="333" t="s">
        <v>40</v>
      </c>
      <c r="G297" s="334">
        <v>49.47</v>
      </c>
      <c r="H297" s="338"/>
      <c r="I297" s="335">
        <v>2</v>
      </c>
      <c r="J297" s="336">
        <v>27</v>
      </c>
      <c r="K297" s="337" t="s">
        <v>551</v>
      </c>
    </row>
    <row r="298" spans="1:11" ht="16.5">
      <c r="A298" s="118">
        <v>2</v>
      </c>
      <c r="B298" s="145">
        <v>4</v>
      </c>
      <c r="C298" s="120" t="s">
        <v>553</v>
      </c>
      <c r="D298" s="121" t="s">
        <v>206</v>
      </c>
      <c r="E298" s="122" t="s">
        <v>98</v>
      </c>
      <c r="F298" s="176" t="s">
        <v>93</v>
      </c>
      <c r="G298" s="154">
        <v>50.27</v>
      </c>
      <c r="H298" s="149"/>
      <c r="I298" s="151">
        <v>3</v>
      </c>
      <c r="J298" s="127">
        <v>24</v>
      </c>
      <c r="K298" s="128" t="s">
        <v>94</v>
      </c>
    </row>
    <row r="299" spans="1:11" ht="16.5">
      <c r="A299" s="118">
        <v>3</v>
      </c>
      <c r="B299" s="145">
        <v>52</v>
      </c>
      <c r="C299" s="120" t="s">
        <v>552</v>
      </c>
      <c r="D299" s="121">
        <v>35962</v>
      </c>
      <c r="E299" s="122" t="s">
        <v>24</v>
      </c>
      <c r="F299" s="176" t="s">
        <v>40</v>
      </c>
      <c r="G299" s="154">
        <v>54.56</v>
      </c>
      <c r="H299" s="149"/>
      <c r="I299" s="151">
        <v>3</v>
      </c>
      <c r="J299" s="127">
        <v>21</v>
      </c>
      <c r="K299" s="128" t="s">
        <v>77</v>
      </c>
    </row>
    <row r="300" spans="1:11" ht="16.5">
      <c r="A300" s="118">
        <v>4</v>
      </c>
      <c r="B300" s="145">
        <v>559</v>
      </c>
      <c r="C300" s="120" t="s">
        <v>557</v>
      </c>
      <c r="D300" s="121">
        <v>35854</v>
      </c>
      <c r="E300" s="122" t="s">
        <v>61</v>
      </c>
      <c r="F300" s="176" t="s">
        <v>40</v>
      </c>
      <c r="G300" s="154">
        <v>54.8</v>
      </c>
      <c r="H300" s="149"/>
      <c r="I300" s="151" t="s">
        <v>275</v>
      </c>
      <c r="J300" s="127">
        <v>19</v>
      </c>
      <c r="K300" s="128" t="s">
        <v>558</v>
      </c>
    </row>
    <row r="301" spans="1:11" ht="16.5">
      <c r="A301" s="118">
        <v>5</v>
      </c>
      <c r="B301" s="145">
        <v>196</v>
      </c>
      <c r="C301" s="120" t="s">
        <v>560</v>
      </c>
      <c r="D301" s="121">
        <v>36073</v>
      </c>
      <c r="E301" s="122" t="s">
        <v>30</v>
      </c>
      <c r="F301" s="176" t="s">
        <v>40</v>
      </c>
      <c r="G301" s="154">
        <v>54.97</v>
      </c>
      <c r="H301" s="149"/>
      <c r="I301" s="151" t="s">
        <v>275</v>
      </c>
      <c r="J301" s="127">
        <v>17</v>
      </c>
      <c r="K301" s="128" t="s">
        <v>561</v>
      </c>
    </row>
    <row r="302" spans="1:11" ht="16.5">
      <c r="A302" s="118">
        <v>6</v>
      </c>
      <c r="B302" s="145">
        <v>229</v>
      </c>
      <c r="C302" s="120" t="s">
        <v>193</v>
      </c>
      <c r="D302" s="121">
        <v>36694</v>
      </c>
      <c r="E302" s="122" t="s">
        <v>90</v>
      </c>
      <c r="F302" s="176" t="s">
        <v>40</v>
      </c>
      <c r="G302" s="154">
        <v>56.36</v>
      </c>
      <c r="H302" s="149"/>
      <c r="I302" s="151" t="s">
        <v>275</v>
      </c>
      <c r="J302" s="127">
        <v>16</v>
      </c>
      <c r="K302" s="128" t="s">
        <v>185</v>
      </c>
    </row>
    <row r="303" spans="1:11" ht="16.5">
      <c r="A303" s="118">
        <v>7</v>
      </c>
      <c r="B303" s="145">
        <v>7</v>
      </c>
      <c r="C303" s="120" t="s">
        <v>562</v>
      </c>
      <c r="D303" s="121">
        <v>36313</v>
      </c>
      <c r="E303" s="122" t="s">
        <v>101</v>
      </c>
      <c r="F303" s="176" t="s">
        <v>40</v>
      </c>
      <c r="G303" s="154">
        <v>56.44</v>
      </c>
      <c r="H303" s="149"/>
      <c r="I303" s="151" t="s">
        <v>275</v>
      </c>
      <c r="J303" s="127">
        <v>15</v>
      </c>
      <c r="K303" s="128" t="s">
        <v>397</v>
      </c>
    </row>
    <row r="304" spans="1:11" ht="16.5">
      <c r="A304" s="118">
        <v>8</v>
      </c>
      <c r="B304" s="145">
        <v>21</v>
      </c>
      <c r="C304" s="120" t="s">
        <v>559</v>
      </c>
      <c r="D304" s="121">
        <v>36173</v>
      </c>
      <c r="E304" s="122" t="s">
        <v>83</v>
      </c>
      <c r="F304" s="176" t="s">
        <v>40</v>
      </c>
      <c r="G304" s="154">
        <v>57.28</v>
      </c>
      <c r="H304" s="149"/>
      <c r="I304" s="151" t="s">
        <v>275</v>
      </c>
      <c r="J304" s="127" t="s">
        <v>84</v>
      </c>
      <c r="K304" s="128" t="s">
        <v>202</v>
      </c>
    </row>
    <row r="305" spans="1:11" ht="16.5">
      <c r="A305" s="118">
        <v>9</v>
      </c>
      <c r="B305" s="145">
        <v>54</v>
      </c>
      <c r="C305" s="120" t="s">
        <v>194</v>
      </c>
      <c r="D305" s="121">
        <v>36025</v>
      </c>
      <c r="E305" s="122" t="s">
        <v>24</v>
      </c>
      <c r="F305" s="176" t="s">
        <v>40</v>
      </c>
      <c r="G305" s="154">
        <v>57.31</v>
      </c>
      <c r="H305" s="149"/>
      <c r="I305" s="151" t="s">
        <v>275</v>
      </c>
      <c r="J305" s="127">
        <v>14</v>
      </c>
      <c r="K305" s="128" t="s">
        <v>77</v>
      </c>
    </row>
    <row r="306" spans="1:11" ht="16.5">
      <c r="A306" s="118">
        <v>10</v>
      </c>
      <c r="B306" s="145">
        <v>569</v>
      </c>
      <c r="C306" s="120" t="s">
        <v>554</v>
      </c>
      <c r="D306" s="121">
        <v>35969</v>
      </c>
      <c r="E306" s="122" t="s">
        <v>61</v>
      </c>
      <c r="F306" s="176" t="s">
        <v>40</v>
      </c>
      <c r="G306" s="154" t="s">
        <v>566</v>
      </c>
      <c r="H306" s="149"/>
      <c r="I306" s="151" t="s">
        <v>134</v>
      </c>
      <c r="J306" s="127">
        <v>13</v>
      </c>
      <c r="K306" s="128" t="s">
        <v>401</v>
      </c>
    </row>
    <row r="307" spans="1:11" ht="16.5">
      <c r="A307" s="118">
        <v>11</v>
      </c>
      <c r="B307" s="145">
        <v>588</v>
      </c>
      <c r="C307" s="120" t="s">
        <v>555</v>
      </c>
      <c r="D307" s="121">
        <v>36007</v>
      </c>
      <c r="E307" s="122" t="s">
        <v>61</v>
      </c>
      <c r="F307" s="176" t="s">
        <v>40</v>
      </c>
      <c r="G307" s="154" t="s">
        <v>567</v>
      </c>
      <c r="H307" s="149"/>
      <c r="I307" s="151" t="s">
        <v>134</v>
      </c>
      <c r="J307" s="127">
        <v>12</v>
      </c>
      <c r="K307" s="128" t="s">
        <v>556</v>
      </c>
    </row>
    <row r="308" spans="1:11" ht="16.5">
      <c r="A308" s="118">
        <v>12</v>
      </c>
      <c r="B308" s="145">
        <v>358</v>
      </c>
      <c r="C308" s="120" t="s">
        <v>563</v>
      </c>
      <c r="D308" s="121">
        <v>35802</v>
      </c>
      <c r="E308" s="122" t="s">
        <v>156</v>
      </c>
      <c r="F308" s="176" t="s">
        <v>40</v>
      </c>
      <c r="G308" s="154" t="s">
        <v>568</v>
      </c>
      <c r="H308" s="149"/>
      <c r="I308" s="151" t="s">
        <v>134</v>
      </c>
      <c r="J308" s="127">
        <v>11</v>
      </c>
      <c r="K308" s="128" t="s">
        <v>191</v>
      </c>
    </row>
  </sheetData>
  <sheetProtection/>
  <mergeCells count="49"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7:K7"/>
    <mergeCell ref="A2:K2"/>
    <mergeCell ref="A3:K3"/>
    <mergeCell ref="A4:A5"/>
    <mergeCell ref="B4:B5"/>
    <mergeCell ref="C4:C5"/>
    <mergeCell ref="A114:K114"/>
    <mergeCell ref="A115:K115"/>
    <mergeCell ref="A122:K122"/>
    <mergeCell ref="A123:K123"/>
    <mergeCell ref="A23:K23"/>
    <mergeCell ref="A24:K24"/>
    <mergeCell ref="A50:K50"/>
    <mergeCell ref="A235:K235"/>
    <mergeCell ref="A236:K236"/>
    <mergeCell ref="A133:K133"/>
    <mergeCell ref="A51:K51"/>
    <mergeCell ref="A69:K69"/>
    <mergeCell ref="A70:K70"/>
    <mergeCell ref="A89:K89"/>
    <mergeCell ref="A90:K90"/>
    <mergeCell ref="A105:K105"/>
    <mergeCell ref="A106:K106"/>
    <mergeCell ref="A249:K249"/>
    <mergeCell ref="A134:K134"/>
    <mergeCell ref="A147:K147"/>
    <mergeCell ref="A148:K148"/>
    <mergeCell ref="A169:K169"/>
    <mergeCell ref="A170:K170"/>
    <mergeCell ref="A194:K194"/>
    <mergeCell ref="A195:K195"/>
    <mergeCell ref="A213:K213"/>
    <mergeCell ref="A214:K214"/>
    <mergeCell ref="A296:K296"/>
    <mergeCell ref="A250:K250"/>
    <mergeCell ref="A264:K264"/>
    <mergeCell ref="A265:K265"/>
    <mergeCell ref="A279:K279"/>
    <mergeCell ref="A280:K280"/>
    <mergeCell ref="A295:K295"/>
  </mergeCells>
  <conditionalFormatting sqref="G281:G308 G249:G278 I236:I278 I281:I308 I214:I234 G216:G234 G151:G168 I149:I168 I25:I68 G124:G146 I71:I146 I8:I22 I170:I212">
    <cfRule type="cellIs" priority="1" dxfId="1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71" r:id="rId1"/>
  <rowBreaks count="4" manualBreakCount="4">
    <brk id="64" max="10" man="1"/>
    <brk id="132" max="10" man="1"/>
    <brk id="193" max="10" man="1"/>
    <brk id="2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"/>
  <sheetViews>
    <sheetView tabSelected="1" view="pageBreakPreview" zoomScale="80" zoomScaleNormal="80" zoomScaleSheetLayoutView="80" zoomScalePageLayoutView="0" workbookViewId="0" topLeftCell="A1">
      <selection activeCell="L12" sqref="L12"/>
    </sheetView>
  </sheetViews>
  <sheetFormatPr defaultColWidth="9.140625" defaultRowHeight="15"/>
  <cols>
    <col min="1" max="1" width="4.00390625" style="233" customWidth="1"/>
    <col min="2" max="2" width="4.7109375" style="233" customWidth="1"/>
    <col min="3" max="3" width="20.421875" style="177" customWidth="1"/>
    <col min="4" max="4" width="12.28125" style="234" customWidth="1"/>
    <col min="5" max="5" width="11.421875" style="177" customWidth="1"/>
    <col min="6" max="6" width="10.57421875" style="177" customWidth="1"/>
    <col min="7" max="16" width="4.28125" style="233" customWidth="1"/>
    <col min="17" max="17" width="5.8515625" style="235" customWidth="1"/>
    <col min="18" max="18" width="4.421875" style="177" customWidth="1"/>
    <col min="19" max="19" width="3.00390625" style="177" bestFit="1" customWidth="1"/>
    <col min="20" max="20" width="21.8515625" style="177" customWidth="1"/>
  </cols>
  <sheetData>
    <row r="1" spans="1:20" ht="14.25" customHeight="1">
      <c r="A1" s="476" t="s">
        <v>2</v>
      </c>
      <c r="B1" s="478" t="s">
        <v>44</v>
      </c>
      <c r="C1" s="480" t="s">
        <v>4</v>
      </c>
      <c r="D1" s="482" t="s">
        <v>569</v>
      </c>
      <c r="E1" s="484" t="s">
        <v>6</v>
      </c>
      <c r="F1" s="486" t="s">
        <v>570</v>
      </c>
      <c r="G1" s="488" t="s">
        <v>9</v>
      </c>
      <c r="H1" s="489"/>
      <c r="I1" s="489"/>
      <c r="J1" s="489"/>
      <c r="K1" s="489"/>
      <c r="L1" s="489"/>
      <c r="M1" s="489"/>
      <c r="N1" s="489"/>
      <c r="O1" s="489"/>
      <c r="P1" s="489"/>
      <c r="Q1" s="492" t="s">
        <v>49</v>
      </c>
      <c r="R1" s="480" t="s">
        <v>12</v>
      </c>
      <c r="S1" s="494" t="s">
        <v>50</v>
      </c>
      <c r="T1" s="496" t="s">
        <v>571</v>
      </c>
    </row>
    <row r="2" spans="1:20" ht="14.25" customHeight="1">
      <c r="A2" s="477"/>
      <c r="B2" s="479"/>
      <c r="C2" s="481"/>
      <c r="D2" s="483"/>
      <c r="E2" s="485"/>
      <c r="F2" s="487"/>
      <c r="G2" s="490"/>
      <c r="H2" s="491"/>
      <c r="I2" s="491"/>
      <c r="J2" s="491"/>
      <c r="K2" s="491"/>
      <c r="L2" s="491"/>
      <c r="M2" s="491"/>
      <c r="N2" s="491"/>
      <c r="O2" s="491"/>
      <c r="P2" s="491"/>
      <c r="Q2" s="493"/>
      <c r="R2" s="481"/>
      <c r="S2" s="495"/>
      <c r="T2" s="497"/>
    </row>
    <row r="3" spans="1:20" ht="14.25" customHeight="1">
      <c r="A3" s="473" t="s">
        <v>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5"/>
    </row>
    <row r="4" spans="1:20" ht="14.25" customHeight="1">
      <c r="A4" s="180"/>
      <c r="B4" s="181"/>
      <c r="C4" s="181" t="s">
        <v>1</v>
      </c>
      <c r="D4" s="181"/>
      <c r="E4" s="181"/>
      <c r="F4" s="181"/>
      <c r="G4" s="182">
        <v>135</v>
      </c>
      <c r="H4" s="182">
        <v>140</v>
      </c>
      <c r="I4" s="182">
        <v>145</v>
      </c>
      <c r="J4" s="182">
        <v>150</v>
      </c>
      <c r="K4" s="182">
        <v>155</v>
      </c>
      <c r="L4" s="182">
        <v>160</v>
      </c>
      <c r="M4" s="182">
        <v>165</v>
      </c>
      <c r="N4" s="182"/>
      <c r="O4" s="182"/>
      <c r="P4" s="182"/>
      <c r="Q4" s="181"/>
      <c r="R4" s="181"/>
      <c r="S4" s="181"/>
      <c r="T4" s="183"/>
    </row>
    <row r="5" spans="1:20" ht="14.25" customHeight="1">
      <c r="A5" s="184">
        <v>1</v>
      </c>
      <c r="B5" s="185">
        <v>438</v>
      </c>
      <c r="C5" s="186" t="s">
        <v>87</v>
      </c>
      <c r="D5" s="187" t="s">
        <v>27</v>
      </c>
      <c r="E5" s="188" t="s">
        <v>21</v>
      </c>
      <c r="F5" s="188" t="s">
        <v>40</v>
      </c>
      <c r="G5" s="189" t="s">
        <v>572</v>
      </c>
      <c r="H5" s="190" t="s">
        <v>572</v>
      </c>
      <c r="I5" s="191" t="s">
        <v>572</v>
      </c>
      <c r="J5" s="192" t="s">
        <v>572</v>
      </c>
      <c r="K5" s="192" t="s">
        <v>572</v>
      </c>
      <c r="L5" s="192" t="s">
        <v>572</v>
      </c>
      <c r="M5" s="192" t="s">
        <v>573</v>
      </c>
      <c r="N5" s="192"/>
      <c r="O5" s="192"/>
      <c r="P5" s="192"/>
      <c r="Q5" s="193">
        <v>160</v>
      </c>
      <c r="R5" s="194" t="str">
        <f aca="true" t="shared" si="0" ref="R5:R10">IF(Q5&gt;=200,"КМС",IF(Q5&gt;=185,"1",IF(Q5&gt;=170,"2",IF(Q5&gt;=155,"3",IF(Q5&gt;=140,"1юн.",IF(Q5&gt;=130,"2юн.",IF(Q5&gt;=120,"3юн.",IF(Q5&lt;120,"б/р"))))))))</f>
        <v>3</v>
      </c>
      <c r="S5" s="195">
        <v>27</v>
      </c>
      <c r="T5" s="196" t="s">
        <v>88</v>
      </c>
    </row>
    <row r="6" spans="1:20" ht="14.25" customHeight="1">
      <c r="A6" s="197">
        <v>2</v>
      </c>
      <c r="B6" s="198">
        <v>3</v>
      </c>
      <c r="C6" s="199" t="s">
        <v>97</v>
      </c>
      <c r="D6" s="200">
        <v>35843</v>
      </c>
      <c r="E6" s="201" t="s">
        <v>98</v>
      </c>
      <c r="F6" s="201" t="s">
        <v>40</v>
      </c>
      <c r="G6" s="202"/>
      <c r="H6" s="203"/>
      <c r="I6" s="204" t="s">
        <v>572</v>
      </c>
      <c r="J6" s="205" t="s">
        <v>574</v>
      </c>
      <c r="K6" s="205" t="s">
        <v>572</v>
      </c>
      <c r="L6" s="205" t="s">
        <v>572</v>
      </c>
      <c r="M6" s="205" t="s">
        <v>573</v>
      </c>
      <c r="N6" s="205"/>
      <c r="O6" s="205"/>
      <c r="P6" s="205"/>
      <c r="Q6" s="206">
        <v>160</v>
      </c>
      <c r="R6" s="207" t="str">
        <f t="shared" si="0"/>
        <v>3</v>
      </c>
      <c r="S6" s="208">
        <v>24</v>
      </c>
      <c r="T6" s="209" t="s">
        <v>99</v>
      </c>
    </row>
    <row r="7" spans="1:20" ht="14.25" customHeight="1">
      <c r="A7" s="197">
        <v>3</v>
      </c>
      <c r="B7" s="198">
        <v>911</v>
      </c>
      <c r="C7" s="199" t="s">
        <v>103</v>
      </c>
      <c r="D7" s="200">
        <v>36309</v>
      </c>
      <c r="E7" s="201" t="s">
        <v>104</v>
      </c>
      <c r="F7" s="201" t="s">
        <v>40</v>
      </c>
      <c r="G7" s="202" t="s">
        <v>572</v>
      </c>
      <c r="H7" s="203" t="s">
        <v>572</v>
      </c>
      <c r="I7" s="204" t="s">
        <v>572</v>
      </c>
      <c r="J7" s="205" t="s">
        <v>572</v>
      </c>
      <c r="K7" s="205" t="s">
        <v>574</v>
      </c>
      <c r="L7" s="205" t="s">
        <v>573</v>
      </c>
      <c r="M7" s="205"/>
      <c r="N7" s="205"/>
      <c r="O7" s="205"/>
      <c r="P7" s="205"/>
      <c r="Q7" s="206">
        <v>155</v>
      </c>
      <c r="R7" s="207" t="str">
        <f t="shared" si="0"/>
        <v>3</v>
      </c>
      <c r="S7" s="208">
        <v>21</v>
      </c>
      <c r="T7" s="209" t="s">
        <v>105</v>
      </c>
    </row>
    <row r="8" spans="1:20" ht="14.25" customHeight="1">
      <c r="A8" s="197">
        <v>4</v>
      </c>
      <c r="B8" s="198">
        <v>11</v>
      </c>
      <c r="C8" s="199" t="s">
        <v>100</v>
      </c>
      <c r="D8" s="200">
        <v>35898</v>
      </c>
      <c r="E8" s="201" t="s">
        <v>101</v>
      </c>
      <c r="F8" s="201" t="s">
        <v>40</v>
      </c>
      <c r="G8" s="202" t="s">
        <v>574</v>
      </c>
      <c r="H8" s="203" t="s">
        <v>575</v>
      </c>
      <c r="I8" s="204" t="s">
        <v>575</v>
      </c>
      <c r="J8" s="205" t="s">
        <v>574</v>
      </c>
      <c r="K8" s="205" t="s">
        <v>572</v>
      </c>
      <c r="L8" s="205" t="s">
        <v>573</v>
      </c>
      <c r="M8" s="205"/>
      <c r="N8" s="205"/>
      <c r="O8" s="205"/>
      <c r="P8" s="205"/>
      <c r="Q8" s="206">
        <v>155</v>
      </c>
      <c r="R8" s="207" t="str">
        <f t="shared" si="0"/>
        <v>3</v>
      </c>
      <c r="S8" s="208">
        <v>19</v>
      </c>
      <c r="T8" s="209" t="s">
        <v>85</v>
      </c>
    </row>
    <row r="9" spans="1:20" ht="14.25" customHeight="1">
      <c r="A9" s="197">
        <v>5</v>
      </c>
      <c r="B9" s="198">
        <v>240</v>
      </c>
      <c r="C9" s="199" t="s">
        <v>89</v>
      </c>
      <c r="D9" s="200">
        <v>35992</v>
      </c>
      <c r="E9" s="201" t="s">
        <v>90</v>
      </c>
      <c r="F9" s="201"/>
      <c r="G9" s="202" t="s">
        <v>572</v>
      </c>
      <c r="H9" s="203" t="s">
        <v>574</v>
      </c>
      <c r="I9" s="204" t="s">
        <v>574</v>
      </c>
      <c r="J9" s="205" t="s">
        <v>575</v>
      </c>
      <c r="K9" s="205" t="s">
        <v>573</v>
      </c>
      <c r="L9" s="205"/>
      <c r="M9" s="205"/>
      <c r="N9" s="205"/>
      <c r="O9" s="205"/>
      <c r="P9" s="205"/>
      <c r="Q9" s="206">
        <v>150</v>
      </c>
      <c r="R9" s="207" t="str">
        <f t="shared" si="0"/>
        <v>1юн.</v>
      </c>
      <c r="S9" s="208">
        <v>17</v>
      </c>
      <c r="T9" s="209" t="s">
        <v>91</v>
      </c>
    </row>
    <row r="10" spans="1:20" ht="14.25" customHeight="1">
      <c r="A10" s="197">
        <v>6</v>
      </c>
      <c r="B10" s="198">
        <v>21</v>
      </c>
      <c r="C10" s="199" t="s">
        <v>283</v>
      </c>
      <c r="D10" s="200">
        <v>36333</v>
      </c>
      <c r="E10" s="201" t="s">
        <v>83</v>
      </c>
      <c r="F10" s="201"/>
      <c r="G10" s="202" t="s">
        <v>574</v>
      </c>
      <c r="H10" s="203" t="s">
        <v>573</v>
      </c>
      <c r="I10" s="204"/>
      <c r="J10" s="205"/>
      <c r="K10" s="205"/>
      <c r="L10" s="205"/>
      <c r="M10" s="205"/>
      <c r="N10" s="205"/>
      <c r="O10" s="205"/>
      <c r="P10" s="205"/>
      <c r="Q10" s="206">
        <v>135</v>
      </c>
      <c r="R10" s="207" t="str">
        <f t="shared" si="0"/>
        <v>2юн.</v>
      </c>
      <c r="S10" s="208" t="s">
        <v>84</v>
      </c>
      <c r="T10" s="209" t="s">
        <v>258</v>
      </c>
    </row>
    <row r="11" spans="1:20" ht="14.25" customHeight="1">
      <c r="A11" s="180"/>
      <c r="B11" s="181"/>
      <c r="C11" s="181" t="s">
        <v>32</v>
      </c>
      <c r="D11" s="181"/>
      <c r="E11" s="181"/>
      <c r="F11" s="181"/>
      <c r="G11" s="182">
        <v>120</v>
      </c>
      <c r="H11" s="182">
        <v>125</v>
      </c>
      <c r="I11" s="182">
        <v>130</v>
      </c>
      <c r="J11" s="182">
        <v>135</v>
      </c>
      <c r="K11" s="182">
        <v>140</v>
      </c>
      <c r="L11" s="182">
        <v>145</v>
      </c>
      <c r="M11" s="182">
        <v>150</v>
      </c>
      <c r="N11" s="182">
        <v>155</v>
      </c>
      <c r="O11" s="182">
        <v>160</v>
      </c>
      <c r="P11" s="182"/>
      <c r="Q11" s="181"/>
      <c r="R11" s="181"/>
      <c r="S11" s="181"/>
      <c r="T11" s="183"/>
    </row>
    <row r="12" spans="1:20" ht="14.25" customHeight="1">
      <c r="A12" s="210">
        <v>1</v>
      </c>
      <c r="B12" s="211">
        <v>901</v>
      </c>
      <c r="C12" s="212" t="s">
        <v>170</v>
      </c>
      <c r="D12" s="213" t="s">
        <v>171</v>
      </c>
      <c r="E12" s="214" t="s">
        <v>104</v>
      </c>
      <c r="F12" s="215" t="s">
        <v>40</v>
      </c>
      <c r="G12" s="216"/>
      <c r="H12" s="216"/>
      <c r="I12" s="216"/>
      <c r="J12" s="217" t="s">
        <v>572</v>
      </c>
      <c r="K12" s="216" t="s">
        <v>572</v>
      </c>
      <c r="L12" s="217" t="s">
        <v>572</v>
      </c>
      <c r="M12" s="218" t="s">
        <v>574</v>
      </c>
      <c r="N12" s="218" t="s">
        <v>574</v>
      </c>
      <c r="O12" s="218" t="s">
        <v>573</v>
      </c>
      <c r="P12" s="218"/>
      <c r="Q12" s="219">
        <v>155</v>
      </c>
      <c r="R12" s="220" t="str">
        <f>IF(Q12&gt;=170,"КМС",IF(Q12&gt;=160,"1",IF(Q12&gt;=150,"2",IF(Q12&gt;=140,"3",IF(Q12&gt;=130,"1юн.",IF(Q12&gt;=120,"2юн.",IF(Q12&gt;=110,"3юн.",IF(Q12&lt;110,"б/р"))))))))</f>
        <v>2</v>
      </c>
      <c r="S12" s="221">
        <v>27</v>
      </c>
      <c r="T12" s="222" t="s">
        <v>105</v>
      </c>
    </row>
    <row r="13" spans="1:20" ht="14.25" customHeight="1">
      <c r="A13" s="223">
        <v>2</v>
      </c>
      <c r="B13" s="224">
        <v>64</v>
      </c>
      <c r="C13" s="225" t="s">
        <v>576</v>
      </c>
      <c r="D13" s="226">
        <v>36393</v>
      </c>
      <c r="E13" s="227" t="s">
        <v>24</v>
      </c>
      <c r="F13" s="228" t="s">
        <v>40</v>
      </c>
      <c r="G13" s="204" t="s">
        <v>572</v>
      </c>
      <c r="H13" s="204" t="s">
        <v>572</v>
      </c>
      <c r="I13" s="204" t="s">
        <v>574</v>
      </c>
      <c r="J13" s="229" t="s">
        <v>574</v>
      </c>
      <c r="K13" s="204" t="s">
        <v>575</v>
      </c>
      <c r="L13" s="229" t="s">
        <v>573</v>
      </c>
      <c r="M13" s="205"/>
      <c r="N13" s="205"/>
      <c r="O13" s="205"/>
      <c r="P13" s="205"/>
      <c r="Q13" s="230">
        <v>140</v>
      </c>
      <c r="R13" s="207" t="str">
        <f>IF(Q13&gt;=170,"КМС",IF(Q13&gt;=160,"1",IF(Q13&gt;=150,"2",IF(Q13&gt;=140,"3",IF(Q13&gt;=130,"1юн.",IF(Q13&gt;=120,"2юн.",IF(Q13&gt;=110,"3юн.",IF(Q13&lt;110,"б/р"))))))))</f>
        <v>3</v>
      </c>
      <c r="S13" s="208" t="s">
        <v>84</v>
      </c>
      <c r="T13" s="231" t="s">
        <v>77</v>
      </c>
    </row>
    <row r="14" spans="1:20" ht="14.25" customHeight="1">
      <c r="A14" s="223">
        <v>3</v>
      </c>
      <c r="B14" s="224">
        <v>215</v>
      </c>
      <c r="C14" s="225" t="s">
        <v>186</v>
      </c>
      <c r="D14" s="226" t="s">
        <v>165</v>
      </c>
      <c r="E14" s="227" t="s">
        <v>83</v>
      </c>
      <c r="F14" s="228" t="s">
        <v>93</v>
      </c>
      <c r="G14" s="204"/>
      <c r="H14" s="204"/>
      <c r="I14" s="204" t="s">
        <v>574</v>
      </c>
      <c r="J14" s="229" t="s">
        <v>573</v>
      </c>
      <c r="K14" s="204"/>
      <c r="L14" s="229"/>
      <c r="M14" s="205"/>
      <c r="N14" s="205"/>
      <c r="O14" s="205"/>
      <c r="P14" s="205"/>
      <c r="Q14" s="230">
        <v>130</v>
      </c>
      <c r="R14" s="207" t="str">
        <f>IF(Q14&gt;=170,"КМС",IF(Q14&gt;=160,"1",IF(Q14&gt;=150,"2",IF(Q14&gt;=140,"3",IF(Q14&gt;=130,"1юн.",IF(Q14&gt;=120,"2юн.",IF(Q14&gt;=110,"3юн.",IF(Q14&lt;110,"б/р"))))))))</f>
        <v>1юн.</v>
      </c>
      <c r="S14" s="208" t="s">
        <v>84</v>
      </c>
      <c r="T14" s="232" t="s">
        <v>94</v>
      </c>
    </row>
  </sheetData>
  <sheetProtection/>
  <mergeCells count="12">
    <mergeCell ref="S1:S2"/>
    <mergeCell ref="T1:T2"/>
    <mergeCell ref="A3:T3"/>
    <mergeCell ref="A1:A2"/>
    <mergeCell ref="B1:B2"/>
    <mergeCell ref="C1:C2"/>
    <mergeCell ref="D1:D2"/>
    <mergeCell ref="E1:E2"/>
    <mergeCell ref="F1:F2"/>
    <mergeCell ref="G1:P2"/>
    <mergeCell ref="Q1:Q2"/>
    <mergeCell ref="R1:R2"/>
  </mergeCells>
  <printOptions horizontalCentered="1"/>
  <pageMargins left="0" right="0" top="0.35433070866141736" bottom="0.15748031496062992" header="0.11811023622047245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3"/>
  <sheetViews>
    <sheetView view="pageBreakPreview" zoomScale="80" zoomScaleSheetLayoutView="80" zoomScalePageLayoutView="0" workbookViewId="0" topLeftCell="A32">
      <selection activeCell="AB52" sqref="AB52"/>
    </sheetView>
  </sheetViews>
  <sheetFormatPr defaultColWidth="9.140625" defaultRowHeight="15"/>
  <cols>
    <col min="1" max="1" width="16.7109375" style="0" customWidth="1"/>
    <col min="2" max="2" width="4.00390625" style="277" bestFit="1" customWidth="1"/>
    <col min="3" max="3" width="4.00390625" style="278" bestFit="1" customWidth="1"/>
    <col min="4" max="4" width="4.00390625" style="277" bestFit="1" customWidth="1"/>
    <col min="5" max="5" width="4.00390625" style="278" bestFit="1" customWidth="1"/>
    <col min="6" max="6" width="4.00390625" style="277" bestFit="1" customWidth="1"/>
    <col min="7" max="7" width="4.00390625" style="278" bestFit="1" customWidth="1"/>
    <col min="8" max="8" width="4.00390625" style="277" bestFit="1" customWidth="1"/>
    <col min="9" max="9" width="4.140625" style="278" customWidth="1"/>
    <col min="10" max="10" width="4.140625" style="277" customWidth="1"/>
    <col min="11" max="11" width="4.140625" style="278" customWidth="1"/>
    <col min="12" max="12" width="4.140625" style="277" customWidth="1"/>
    <col min="13" max="13" width="4.140625" style="278" customWidth="1"/>
    <col min="14" max="14" width="4.140625" style="277" customWidth="1"/>
    <col min="15" max="15" width="4.140625" style="278" customWidth="1"/>
    <col min="16" max="16" width="4.140625" style="277" customWidth="1"/>
    <col min="17" max="17" width="4.140625" style="278" customWidth="1"/>
    <col min="18" max="18" width="4.140625" style="277" customWidth="1"/>
    <col min="19" max="19" width="4.140625" style="278" customWidth="1"/>
    <col min="20" max="20" width="4.140625" style="277" customWidth="1"/>
    <col min="21" max="21" width="4.140625" style="278" customWidth="1"/>
    <col min="22" max="22" width="4.140625" style="277" customWidth="1"/>
    <col min="23" max="23" width="4.140625" style="278" customWidth="1"/>
    <col min="24" max="24" width="4.140625" style="277" customWidth="1"/>
    <col min="25" max="25" width="4.140625" style="278" customWidth="1"/>
    <col min="26" max="26" width="4.140625" style="277" customWidth="1"/>
    <col min="27" max="27" width="4.140625" style="278" customWidth="1"/>
    <col min="28" max="28" width="4.140625" style="277" customWidth="1"/>
    <col min="29" max="29" width="4.140625" style="278" customWidth="1"/>
    <col min="30" max="30" width="4.140625" style="277" customWidth="1"/>
    <col min="31" max="31" width="4.140625" style="278" customWidth="1"/>
    <col min="32" max="32" width="4.140625" style="277" customWidth="1"/>
    <col min="33" max="33" width="4.140625" style="278" customWidth="1"/>
    <col min="34" max="34" width="4.140625" style="277" customWidth="1"/>
    <col min="35" max="35" width="4.140625" style="278" customWidth="1"/>
    <col min="36" max="37" width="4.140625" style="0" customWidth="1"/>
    <col min="38" max="38" width="5.8515625" style="0" customWidth="1"/>
  </cols>
  <sheetData>
    <row r="1" spans="1:36" ht="28.5" customHeight="1">
      <c r="A1" s="516" t="s">
        <v>577</v>
      </c>
      <c r="B1" s="236" t="s">
        <v>578</v>
      </c>
      <c r="C1" s="237" t="s">
        <v>579</v>
      </c>
      <c r="D1" s="236" t="s">
        <v>578</v>
      </c>
      <c r="E1" s="237" t="s">
        <v>579</v>
      </c>
      <c r="F1" s="236" t="s">
        <v>578</v>
      </c>
      <c r="G1" s="237" t="s">
        <v>579</v>
      </c>
      <c r="H1" s="236" t="s">
        <v>578</v>
      </c>
      <c r="I1" s="237" t="s">
        <v>579</v>
      </c>
      <c r="J1" s="236" t="s">
        <v>578</v>
      </c>
      <c r="K1" s="237" t="s">
        <v>579</v>
      </c>
      <c r="L1" s="236" t="s">
        <v>578</v>
      </c>
      <c r="M1" s="237" t="s">
        <v>579</v>
      </c>
      <c r="N1" s="236" t="s">
        <v>578</v>
      </c>
      <c r="O1" s="237" t="s">
        <v>579</v>
      </c>
      <c r="P1" s="236" t="s">
        <v>578</v>
      </c>
      <c r="Q1" s="237" t="s">
        <v>579</v>
      </c>
      <c r="R1" s="236" t="s">
        <v>578</v>
      </c>
      <c r="S1" s="237" t="s">
        <v>579</v>
      </c>
      <c r="T1" s="236" t="s">
        <v>578</v>
      </c>
      <c r="U1" s="237" t="s">
        <v>579</v>
      </c>
      <c r="V1" s="236" t="s">
        <v>578</v>
      </c>
      <c r="W1" s="237" t="s">
        <v>579</v>
      </c>
      <c r="X1" s="236" t="s">
        <v>578</v>
      </c>
      <c r="Y1" s="237" t="s">
        <v>579</v>
      </c>
      <c r="Z1" s="236" t="s">
        <v>578</v>
      </c>
      <c r="AA1" s="237" t="s">
        <v>579</v>
      </c>
      <c r="AB1" s="238" t="s">
        <v>578</v>
      </c>
      <c r="AC1" s="237" t="s">
        <v>579</v>
      </c>
      <c r="AD1" s="236" t="s">
        <v>578</v>
      </c>
      <c r="AE1" s="237" t="s">
        <v>579</v>
      </c>
      <c r="AF1" s="238" t="s">
        <v>578</v>
      </c>
      <c r="AG1" s="239" t="s">
        <v>579</v>
      </c>
      <c r="AH1" s="238" t="s">
        <v>578</v>
      </c>
      <c r="AI1" s="239" t="s">
        <v>579</v>
      </c>
      <c r="AJ1" s="240"/>
    </row>
    <row r="2" spans="1:38" ht="56.25" thickBot="1">
      <c r="A2" s="517"/>
      <c r="B2" s="241" t="s">
        <v>33</v>
      </c>
      <c r="C2" s="242" t="s">
        <v>33</v>
      </c>
      <c r="D2" s="243" t="s">
        <v>580</v>
      </c>
      <c r="E2" s="242" t="s">
        <v>580</v>
      </c>
      <c r="F2" s="243" t="s">
        <v>9</v>
      </c>
      <c r="G2" s="242" t="s">
        <v>9</v>
      </c>
      <c r="H2" s="243" t="s">
        <v>286</v>
      </c>
      <c r="I2" s="242" t="s">
        <v>286</v>
      </c>
      <c r="J2" s="241" t="s">
        <v>244</v>
      </c>
      <c r="K2" s="242" t="s">
        <v>244</v>
      </c>
      <c r="L2" s="243" t="s">
        <v>581</v>
      </c>
      <c r="M2" s="242" t="s">
        <v>581</v>
      </c>
      <c r="N2" s="243" t="s">
        <v>390</v>
      </c>
      <c r="O2" s="242" t="s">
        <v>390</v>
      </c>
      <c r="P2" s="243" t="s">
        <v>582</v>
      </c>
      <c r="Q2" s="242" t="s">
        <v>582</v>
      </c>
      <c r="R2" s="243" t="s">
        <v>348</v>
      </c>
      <c r="S2" s="242" t="s">
        <v>348</v>
      </c>
      <c r="T2" s="243" t="s">
        <v>583</v>
      </c>
      <c r="U2" s="242" t="s">
        <v>583</v>
      </c>
      <c r="V2" s="243" t="s">
        <v>584</v>
      </c>
      <c r="W2" s="242" t="s">
        <v>584</v>
      </c>
      <c r="X2" s="243" t="s">
        <v>405</v>
      </c>
      <c r="Y2" s="242" t="s">
        <v>405</v>
      </c>
      <c r="Z2" s="243" t="s">
        <v>10</v>
      </c>
      <c r="AA2" s="242" t="s">
        <v>10</v>
      </c>
      <c r="AB2" s="244" t="s">
        <v>585</v>
      </c>
      <c r="AC2" s="242" t="s">
        <v>585</v>
      </c>
      <c r="AD2" s="243" t="s">
        <v>312</v>
      </c>
      <c r="AE2" s="242" t="s">
        <v>312</v>
      </c>
      <c r="AF2" s="244" t="s">
        <v>586</v>
      </c>
      <c r="AG2" s="242" t="s">
        <v>586</v>
      </c>
      <c r="AH2" s="244" t="s">
        <v>268</v>
      </c>
      <c r="AI2" s="242" t="s">
        <v>268</v>
      </c>
      <c r="AJ2" s="245" t="s">
        <v>587</v>
      </c>
      <c r="AK2" s="246" t="s">
        <v>588</v>
      </c>
      <c r="AL2" s="247" t="s">
        <v>589</v>
      </c>
    </row>
    <row r="3" spans="1:38" ht="15" customHeight="1">
      <c r="A3" s="518" t="s">
        <v>98</v>
      </c>
      <c r="B3" s="248"/>
      <c r="C3" s="249"/>
      <c r="D3" s="250">
        <v>27</v>
      </c>
      <c r="E3" s="251"/>
      <c r="F3" s="250">
        <v>24</v>
      </c>
      <c r="G3" s="251"/>
      <c r="H3" s="250">
        <v>24</v>
      </c>
      <c r="I3" s="251">
        <v>21</v>
      </c>
      <c r="J3" s="248">
        <v>27</v>
      </c>
      <c r="K3" s="249">
        <v>24</v>
      </c>
      <c r="L3" s="250">
        <v>27</v>
      </c>
      <c r="M3" s="251"/>
      <c r="N3" s="250"/>
      <c r="O3" s="252">
        <v>21</v>
      </c>
      <c r="P3" s="250"/>
      <c r="Q3" s="251"/>
      <c r="R3" s="250"/>
      <c r="S3" s="251"/>
      <c r="T3" s="250"/>
      <c r="U3" s="251"/>
      <c r="V3" s="250"/>
      <c r="W3" s="251"/>
      <c r="X3" s="250"/>
      <c r="Y3" s="251">
        <v>24</v>
      </c>
      <c r="Z3" s="250"/>
      <c r="AA3" s="252">
        <v>21</v>
      </c>
      <c r="AB3" s="253">
        <v>24</v>
      </c>
      <c r="AC3" s="251">
        <v>27</v>
      </c>
      <c r="AD3" s="250">
        <v>27</v>
      </c>
      <c r="AE3" s="251">
        <v>24</v>
      </c>
      <c r="AF3" s="252">
        <v>14</v>
      </c>
      <c r="AG3" s="251"/>
      <c r="AH3" s="253">
        <v>24</v>
      </c>
      <c r="AI3" s="251"/>
      <c r="AJ3" s="254">
        <v>393</v>
      </c>
      <c r="AK3" s="500">
        <v>16</v>
      </c>
      <c r="AL3" s="501">
        <f>RANK(AJ3,$AJ$3:$AJ$53)</f>
        <v>1</v>
      </c>
    </row>
    <row r="4" spans="1:38" ht="15" customHeight="1">
      <c r="A4" s="519"/>
      <c r="B4" s="255"/>
      <c r="C4" s="256"/>
      <c r="D4" s="257">
        <v>24</v>
      </c>
      <c r="E4" s="258"/>
      <c r="F4" s="257"/>
      <c r="G4" s="258"/>
      <c r="H4" s="257"/>
      <c r="I4" s="258"/>
      <c r="J4" s="255">
        <v>24</v>
      </c>
      <c r="K4" s="256"/>
      <c r="L4" s="257"/>
      <c r="M4" s="258"/>
      <c r="N4" s="257"/>
      <c r="O4" s="258"/>
      <c r="P4" s="257"/>
      <c r="Q4" s="258"/>
      <c r="R4" s="257"/>
      <c r="S4" s="258"/>
      <c r="T4" s="257"/>
      <c r="U4" s="258"/>
      <c r="V4" s="257"/>
      <c r="W4" s="258"/>
      <c r="X4" s="257"/>
      <c r="Y4" s="258"/>
      <c r="Z4" s="257"/>
      <c r="AA4" s="258"/>
      <c r="AB4" s="259"/>
      <c r="AC4" s="260">
        <v>19</v>
      </c>
      <c r="AD4" s="257"/>
      <c r="AE4" s="258"/>
      <c r="AF4" s="259"/>
      <c r="AG4" s="258"/>
      <c r="AH4" s="259">
        <v>21</v>
      </c>
      <c r="AI4" s="258"/>
      <c r="AJ4" s="261"/>
      <c r="AK4" s="500"/>
      <c r="AL4" s="501" t="e">
        <f>RANK(AX4,$M$5:$M$17)</f>
        <v>#N/A</v>
      </c>
    </row>
    <row r="5" spans="1:38" ht="15" customHeight="1" thickBot="1">
      <c r="A5" s="520"/>
      <c r="B5" s="262"/>
      <c r="C5" s="263"/>
      <c r="D5" s="264"/>
      <c r="E5" s="265"/>
      <c r="F5" s="264"/>
      <c r="G5" s="265"/>
      <c r="H5" s="264"/>
      <c r="I5" s="265"/>
      <c r="J5" s="262"/>
      <c r="K5" s="263"/>
      <c r="L5" s="264"/>
      <c r="M5" s="265"/>
      <c r="N5" s="264"/>
      <c r="O5" s="265"/>
      <c r="P5" s="264"/>
      <c r="Q5" s="265"/>
      <c r="R5" s="264"/>
      <c r="S5" s="265"/>
      <c r="T5" s="264"/>
      <c r="U5" s="265"/>
      <c r="V5" s="264"/>
      <c r="W5" s="265"/>
      <c r="X5" s="264"/>
      <c r="Y5" s="265"/>
      <c r="Z5" s="264"/>
      <c r="AA5" s="265"/>
      <c r="AB5" s="266"/>
      <c r="AC5" s="265"/>
      <c r="AD5" s="264"/>
      <c r="AE5" s="265"/>
      <c r="AF5" s="266"/>
      <c r="AG5" s="265"/>
      <c r="AH5" s="266"/>
      <c r="AI5" s="265"/>
      <c r="AJ5" s="267"/>
      <c r="AK5" s="500"/>
      <c r="AL5" s="501" t="e">
        <f>RANK(AX5,$M$5:$M$17)</f>
        <v>#N/A</v>
      </c>
    </row>
    <row r="6" spans="1:38" ht="15" customHeight="1">
      <c r="A6" s="509" t="s">
        <v>80</v>
      </c>
      <c r="B6" s="248"/>
      <c r="C6" s="249">
        <v>19</v>
      </c>
      <c r="D6" s="250">
        <v>17</v>
      </c>
      <c r="E6" s="251"/>
      <c r="F6" s="250">
        <v>19</v>
      </c>
      <c r="G6" s="251"/>
      <c r="H6" s="250">
        <v>21</v>
      </c>
      <c r="I6" s="251">
        <v>19</v>
      </c>
      <c r="J6" s="248"/>
      <c r="K6" s="249">
        <v>17</v>
      </c>
      <c r="L6" s="250"/>
      <c r="M6" s="251">
        <v>21</v>
      </c>
      <c r="N6" s="250">
        <v>17</v>
      </c>
      <c r="O6" s="252">
        <v>12</v>
      </c>
      <c r="P6" s="250"/>
      <c r="Q6" s="251"/>
      <c r="R6" s="268">
        <v>11</v>
      </c>
      <c r="S6" s="251"/>
      <c r="T6" s="250"/>
      <c r="U6" s="251"/>
      <c r="V6" s="250"/>
      <c r="W6" s="251"/>
      <c r="X6" s="250">
        <v>21</v>
      </c>
      <c r="Y6" s="251">
        <v>15</v>
      </c>
      <c r="Z6" s="250">
        <v>27</v>
      </c>
      <c r="AA6" s="251"/>
      <c r="AB6" s="253">
        <v>13</v>
      </c>
      <c r="AC6" s="251"/>
      <c r="AD6" s="250">
        <v>14</v>
      </c>
      <c r="AE6" s="251"/>
      <c r="AF6" s="253"/>
      <c r="AG6" s="252">
        <v>10</v>
      </c>
      <c r="AH6" s="253"/>
      <c r="AI6" s="251">
        <v>24</v>
      </c>
      <c r="AJ6" s="254">
        <v>296</v>
      </c>
      <c r="AK6" s="500">
        <v>16</v>
      </c>
      <c r="AL6" s="501">
        <f>RANK(AJ6,$AJ$3:$AJ$53)</f>
        <v>8</v>
      </c>
    </row>
    <row r="7" spans="1:38" ht="15" customHeight="1">
      <c r="A7" s="508"/>
      <c r="B7" s="255"/>
      <c r="C7" s="256"/>
      <c r="D7" s="257"/>
      <c r="E7" s="258"/>
      <c r="F7" s="257"/>
      <c r="G7" s="258"/>
      <c r="H7" s="257"/>
      <c r="I7" s="258"/>
      <c r="J7" s="255"/>
      <c r="K7" s="256"/>
      <c r="L7" s="257"/>
      <c r="M7" s="258">
        <v>19</v>
      </c>
      <c r="N7" s="257"/>
      <c r="O7" s="258"/>
      <c r="P7" s="257"/>
      <c r="Q7" s="258"/>
      <c r="R7" s="257"/>
      <c r="S7" s="258"/>
      <c r="T7" s="257"/>
      <c r="U7" s="258"/>
      <c r="V7" s="257"/>
      <c r="W7" s="258"/>
      <c r="X7" s="257"/>
      <c r="Y7" s="258"/>
      <c r="Z7" s="257"/>
      <c r="AA7" s="258"/>
      <c r="AB7" s="259"/>
      <c r="AC7" s="258"/>
      <c r="AD7" s="269">
        <v>8</v>
      </c>
      <c r="AE7" s="258"/>
      <c r="AF7" s="259"/>
      <c r="AG7" s="258"/>
      <c r="AH7" s="259"/>
      <c r="AI7" s="258">
        <v>13</v>
      </c>
      <c r="AJ7" s="261"/>
      <c r="AK7" s="500"/>
      <c r="AL7" s="501" t="e">
        <f>RANK(AX7,$M$5:$M$17)</f>
        <v>#N/A</v>
      </c>
    </row>
    <row r="8" spans="1:38" ht="15" customHeight="1" thickBot="1">
      <c r="A8" s="508"/>
      <c r="B8" s="270"/>
      <c r="C8" s="271"/>
      <c r="D8" s="272"/>
      <c r="E8" s="273"/>
      <c r="F8" s="272"/>
      <c r="G8" s="273"/>
      <c r="H8" s="272"/>
      <c r="I8" s="273"/>
      <c r="J8" s="270"/>
      <c r="K8" s="271"/>
      <c r="L8" s="272"/>
      <c r="M8" s="273"/>
      <c r="N8" s="272"/>
      <c r="O8" s="273"/>
      <c r="P8" s="272"/>
      <c r="Q8" s="273"/>
      <c r="R8" s="272"/>
      <c r="S8" s="273"/>
      <c r="T8" s="272"/>
      <c r="U8" s="273"/>
      <c r="V8" s="272"/>
      <c r="W8" s="273"/>
      <c r="X8" s="272"/>
      <c r="Y8" s="273"/>
      <c r="Z8" s="272"/>
      <c r="AA8" s="273"/>
      <c r="AB8" s="274"/>
      <c r="AC8" s="273"/>
      <c r="AD8" s="272"/>
      <c r="AE8" s="273"/>
      <c r="AF8" s="274"/>
      <c r="AG8" s="273"/>
      <c r="AH8" s="274"/>
      <c r="AI8" s="273"/>
      <c r="AJ8" s="267"/>
      <c r="AK8" s="500"/>
      <c r="AL8" s="501" t="e">
        <f>RANK(AX8,$M$5:$M$17)</f>
        <v>#N/A</v>
      </c>
    </row>
    <row r="9" spans="1:38" ht="15" customHeight="1">
      <c r="A9" s="514" t="s">
        <v>590</v>
      </c>
      <c r="B9" s="248">
        <v>19</v>
      </c>
      <c r="C9" s="249">
        <v>27</v>
      </c>
      <c r="D9" s="250">
        <v>27</v>
      </c>
      <c r="E9" s="251"/>
      <c r="F9" s="250"/>
      <c r="G9" s="251"/>
      <c r="H9" s="250"/>
      <c r="I9" s="251"/>
      <c r="J9" s="248"/>
      <c r="K9" s="249">
        <v>21</v>
      </c>
      <c r="L9" s="250"/>
      <c r="M9" s="251"/>
      <c r="N9" s="250">
        <v>27</v>
      </c>
      <c r="O9" s="251">
        <v>24</v>
      </c>
      <c r="P9" s="250">
        <v>24</v>
      </c>
      <c r="Q9" s="251"/>
      <c r="R9" s="250"/>
      <c r="S9" s="251"/>
      <c r="T9" s="250">
        <v>17</v>
      </c>
      <c r="U9" s="251"/>
      <c r="V9" s="250">
        <v>19</v>
      </c>
      <c r="W9" s="251"/>
      <c r="X9" s="250">
        <v>17</v>
      </c>
      <c r="Y9" s="251">
        <v>21</v>
      </c>
      <c r="Z9" s="250"/>
      <c r="AA9" s="251"/>
      <c r="AB9" s="253">
        <v>24</v>
      </c>
      <c r="AC9" s="251"/>
      <c r="AD9" s="250"/>
      <c r="AE9" s="251"/>
      <c r="AF9" s="253">
        <v>24</v>
      </c>
      <c r="AG9" s="251">
        <v>27</v>
      </c>
      <c r="AH9" s="253"/>
      <c r="AI9" s="251">
        <v>21</v>
      </c>
      <c r="AJ9" s="254">
        <v>363</v>
      </c>
      <c r="AK9" s="500">
        <v>16</v>
      </c>
      <c r="AL9" s="501">
        <f>RANK(AJ9,$AJ$3:$AJ$53)</f>
        <v>3</v>
      </c>
    </row>
    <row r="10" spans="1:38" ht="15" customHeight="1">
      <c r="A10" s="514"/>
      <c r="B10" s="255"/>
      <c r="C10" s="256">
        <v>24</v>
      </c>
      <c r="D10" s="257"/>
      <c r="E10" s="258"/>
      <c r="F10" s="257"/>
      <c r="G10" s="258"/>
      <c r="H10" s="257"/>
      <c r="I10" s="258"/>
      <c r="J10" s="255"/>
      <c r="K10" s="256"/>
      <c r="L10" s="257"/>
      <c r="M10" s="258"/>
      <c r="N10" s="257"/>
      <c r="O10" s="258"/>
      <c r="P10" s="257"/>
      <c r="Q10" s="258"/>
      <c r="R10" s="257"/>
      <c r="S10" s="258"/>
      <c r="T10" s="257"/>
      <c r="U10" s="258"/>
      <c r="V10" s="257"/>
      <c r="W10" s="258"/>
      <c r="X10" s="257"/>
      <c r="Y10" s="260">
        <v>14</v>
      </c>
      <c r="Z10" s="257"/>
      <c r="AA10" s="258"/>
      <c r="AB10" s="260">
        <v>14</v>
      </c>
      <c r="AC10" s="258"/>
      <c r="AD10" s="257"/>
      <c r="AE10" s="258"/>
      <c r="AF10" s="259"/>
      <c r="AG10" s="260">
        <v>15</v>
      </c>
      <c r="AH10" s="259"/>
      <c r="AI10" s="258"/>
      <c r="AJ10" s="261"/>
      <c r="AK10" s="500"/>
      <c r="AL10" s="501" t="e">
        <f>RANK(AX10,$M$5:$M$17)</f>
        <v>#N/A</v>
      </c>
    </row>
    <row r="11" spans="1:38" ht="15" customHeight="1" thickBot="1">
      <c r="A11" s="514"/>
      <c r="B11" s="270"/>
      <c r="C11" s="271"/>
      <c r="D11" s="272"/>
      <c r="E11" s="273"/>
      <c r="F11" s="272"/>
      <c r="G11" s="273"/>
      <c r="H11" s="272"/>
      <c r="I11" s="273"/>
      <c r="J11" s="270"/>
      <c r="K11" s="271"/>
      <c r="L11" s="272"/>
      <c r="M11" s="273"/>
      <c r="N11" s="272"/>
      <c r="O11" s="273"/>
      <c r="P11" s="272"/>
      <c r="Q11" s="273"/>
      <c r="R11" s="272"/>
      <c r="S11" s="273"/>
      <c r="T11" s="272"/>
      <c r="U11" s="273"/>
      <c r="V11" s="272"/>
      <c r="W11" s="273"/>
      <c r="X11" s="272"/>
      <c r="Y11" s="273"/>
      <c r="Z11" s="272"/>
      <c r="AA11" s="273"/>
      <c r="AB11" s="274"/>
      <c r="AC11" s="273"/>
      <c r="AD11" s="272"/>
      <c r="AE11" s="273"/>
      <c r="AF11" s="274"/>
      <c r="AG11" s="273"/>
      <c r="AH11" s="274"/>
      <c r="AI11" s="273"/>
      <c r="AJ11" s="267"/>
      <c r="AK11" s="500"/>
      <c r="AL11" s="501" t="e">
        <f>RANK(AX11,$M$5:$M$17)</f>
        <v>#N/A</v>
      </c>
    </row>
    <row r="12" spans="1:38" ht="15" customHeight="1">
      <c r="A12" s="515" t="s">
        <v>69</v>
      </c>
      <c r="B12" s="248">
        <v>14</v>
      </c>
      <c r="C12" s="249"/>
      <c r="D12" s="250"/>
      <c r="E12" s="251">
        <v>21</v>
      </c>
      <c r="F12" s="250"/>
      <c r="G12" s="251"/>
      <c r="H12" s="250"/>
      <c r="I12" s="251">
        <v>17</v>
      </c>
      <c r="J12" s="248">
        <v>17</v>
      </c>
      <c r="K12" s="249">
        <v>16</v>
      </c>
      <c r="L12" s="250"/>
      <c r="M12" s="251"/>
      <c r="N12" s="268">
        <v>14</v>
      </c>
      <c r="O12" s="251"/>
      <c r="P12" s="250"/>
      <c r="Q12" s="251"/>
      <c r="R12" s="250">
        <v>27</v>
      </c>
      <c r="S12" s="251">
        <v>16</v>
      </c>
      <c r="T12" s="250"/>
      <c r="U12" s="251"/>
      <c r="V12" s="250"/>
      <c r="W12" s="251"/>
      <c r="X12" s="268">
        <v>13</v>
      </c>
      <c r="Y12" s="251"/>
      <c r="Z12" s="250"/>
      <c r="AA12" s="251"/>
      <c r="AB12" s="253">
        <v>16</v>
      </c>
      <c r="AC12" s="251">
        <v>14</v>
      </c>
      <c r="AD12" s="250">
        <v>21</v>
      </c>
      <c r="AE12" s="251">
        <v>21</v>
      </c>
      <c r="AF12" s="253"/>
      <c r="AG12" s="251"/>
      <c r="AH12" s="253">
        <v>17</v>
      </c>
      <c r="AI12" s="251">
        <v>19</v>
      </c>
      <c r="AJ12" s="254">
        <v>285</v>
      </c>
      <c r="AK12" s="500">
        <v>16</v>
      </c>
      <c r="AL12" s="501">
        <f>RANK(AJ12,$AJ$3:$AJ$53)</f>
        <v>10</v>
      </c>
    </row>
    <row r="13" spans="1:38" ht="15" customHeight="1">
      <c r="A13" s="514"/>
      <c r="B13" s="255"/>
      <c r="C13" s="256"/>
      <c r="D13" s="257"/>
      <c r="E13" s="258"/>
      <c r="F13" s="257"/>
      <c r="G13" s="258"/>
      <c r="H13" s="257"/>
      <c r="I13" s="258"/>
      <c r="J13" s="255"/>
      <c r="K13" s="256">
        <v>15</v>
      </c>
      <c r="L13" s="257"/>
      <c r="M13" s="258"/>
      <c r="N13" s="257"/>
      <c r="O13" s="258"/>
      <c r="P13" s="257"/>
      <c r="Q13" s="258"/>
      <c r="R13" s="257"/>
      <c r="S13" s="258"/>
      <c r="T13" s="257"/>
      <c r="U13" s="258"/>
      <c r="V13" s="257"/>
      <c r="W13" s="258"/>
      <c r="X13" s="257"/>
      <c r="Y13" s="258"/>
      <c r="Z13" s="257"/>
      <c r="AA13" s="258"/>
      <c r="AB13" s="259"/>
      <c r="AC13" s="258"/>
      <c r="AD13" s="257"/>
      <c r="AE13" s="258">
        <v>17</v>
      </c>
      <c r="AF13" s="259"/>
      <c r="AG13" s="258"/>
      <c r="AH13" s="259"/>
      <c r="AI13" s="258">
        <v>17</v>
      </c>
      <c r="AJ13" s="261"/>
      <c r="AK13" s="500"/>
      <c r="AL13" s="501" t="e">
        <f>RANK(AX13,$M$5:$M$17)</f>
        <v>#N/A</v>
      </c>
    </row>
    <row r="14" spans="1:38" ht="15" customHeight="1" thickBot="1">
      <c r="A14" s="514"/>
      <c r="B14" s="262"/>
      <c r="C14" s="263"/>
      <c r="D14" s="264"/>
      <c r="E14" s="265"/>
      <c r="F14" s="264"/>
      <c r="G14" s="265"/>
      <c r="H14" s="264"/>
      <c r="I14" s="265"/>
      <c r="J14" s="262"/>
      <c r="K14" s="263"/>
      <c r="L14" s="264"/>
      <c r="M14" s="265"/>
      <c r="N14" s="264"/>
      <c r="O14" s="265"/>
      <c r="P14" s="264"/>
      <c r="Q14" s="265"/>
      <c r="R14" s="264"/>
      <c r="S14" s="265"/>
      <c r="T14" s="264"/>
      <c r="U14" s="265"/>
      <c r="V14" s="264"/>
      <c r="W14" s="265"/>
      <c r="X14" s="264"/>
      <c r="Y14" s="265"/>
      <c r="Z14" s="264"/>
      <c r="AA14" s="265"/>
      <c r="AB14" s="266"/>
      <c r="AC14" s="265"/>
      <c r="AD14" s="264"/>
      <c r="AE14" s="265"/>
      <c r="AF14" s="266"/>
      <c r="AG14" s="265"/>
      <c r="AH14" s="266"/>
      <c r="AI14" s="265"/>
      <c r="AJ14" s="267"/>
      <c r="AK14" s="500"/>
      <c r="AL14" s="501" t="e">
        <f>RANK(AX14,$M$5:$M$17)</f>
        <v>#N/A</v>
      </c>
    </row>
    <row r="15" spans="1:38" ht="15" customHeight="1">
      <c r="A15" s="508" t="s">
        <v>591</v>
      </c>
      <c r="B15" s="275">
        <v>11</v>
      </c>
      <c r="C15" s="275">
        <v>11</v>
      </c>
      <c r="D15" s="250"/>
      <c r="E15" s="251"/>
      <c r="F15" s="250"/>
      <c r="G15" s="251"/>
      <c r="H15" s="250">
        <v>17</v>
      </c>
      <c r="I15" s="251"/>
      <c r="J15" s="248"/>
      <c r="K15" s="249"/>
      <c r="L15" s="250">
        <v>17</v>
      </c>
      <c r="M15" s="251">
        <v>27</v>
      </c>
      <c r="N15" s="250"/>
      <c r="O15" s="251">
        <v>14</v>
      </c>
      <c r="P15" s="250">
        <v>19</v>
      </c>
      <c r="Q15" s="251">
        <v>24</v>
      </c>
      <c r="R15" s="250">
        <v>14</v>
      </c>
      <c r="S15" s="251"/>
      <c r="T15" s="250"/>
      <c r="U15" s="251"/>
      <c r="V15" s="250"/>
      <c r="W15" s="251"/>
      <c r="X15" s="268">
        <v>12</v>
      </c>
      <c r="Y15" s="251">
        <v>17</v>
      </c>
      <c r="Z15" s="250"/>
      <c r="AA15" s="251"/>
      <c r="AB15" s="253"/>
      <c r="AC15" s="251"/>
      <c r="AD15" s="250">
        <v>13</v>
      </c>
      <c r="AE15" s="251"/>
      <c r="AF15" s="252">
        <v>9</v>
      </c>
      <c r="AG15" s="251">
        <v>13</v>
      </c>
      <c r="AH15" s="253">
        <v>19</v>
      </c>
      <c r="AI15" s="251"/>
      <c r="AJ15" s="254">
        <v>270</v>
      </c>
      <c r="AK15" s="500">
        <v>16</v>
      </c>
      <c r="AL15" s="501">
        <f>RANK(AJ15,$AJ$3:$AJ$53)</f>
        <v>11</v>
      </c>
    </row>
    <row r="16" spans="1:38" ht="15" customHeight="1">
      <c r="A16" s="508"/>
      <c r="B16" s="255"/>
      <c r="C16" s="256"/>
      <c r="D16" s="257"/>
      <c r="E16" s="258"/>
      <c r="F16" s="257"/>
      <c r="G16" s="258"/>
      <c r="H16" s="257">
        <v>16</v>
      </c>
      <c r="I16" s="258"/>
      <c r="J16" s="255"/>
      <c r="K16" s="256"/>
      <c r="L16" s="257">
        <v>16</v>
      </c>
      <c r="M16" s="258">
        <v>16</v>
      </c>
      <c r="N16" s="257"/>
      <c r="O16" s="258">
        <v>13</v>
      </c>
      <c r="P16" s="257"/>
      <c r="Q16" s="258"/>
      <c r="R16" s="257"/>
      <c r="S16" s="258"/>
      <c r="T16" s="257"/>
      <c r="U16" s="258"/>
      <c r="V16" s="257"/>
      <c r="W16" s="258"/>
      <c r="X16" s="257"/>
      <c r="Y16" s="258"/>
      <c r="Z16" s="257"/>
      <c r="AA16" s="258"/>
      <c r="AB16" s="259"/>
      <c r="AC16" s="258"/>
      <c r="AD16" s="257"/>
      <c r="AE16" s="258"/>
      <c r="AF16" s="259"/>
      <c r="AG16" s="258"/>
      <c r="AH16" s="259">
        <v>15</v>
      </c>
      <c r="AI16" s="258"/>
      <c r="AJ16" s="261"/>
      <c r="AK16" s="500"/>
      <c r="AL16" s="501" t="e">
        <f>RANK(AX16,$M$5:$M$17)</f>
        <v>#N/A</v>
      </c>
    </row>
    <row r="17" spans="1:38" ht="15" customHeight="1" thickBot="1">
      <c r="A17" s="508"/>
      <c r="B17" s="270"/>
      <c r="C17" s="271"/>
      <c r="D17" s="272"/>
      <c r="E17" s="273"/>
      <c r="F17" s="272"/>
      <c r="G17" s="273"/>
      <c r="H17" s="272"/>
      <c r="I17" s="273"/>
      <c r="J17" s="270"/>
      <c r="K17" s="271"/>
      <c r="L17" s="272"/>
      <c r="M17" s="273"/>
      <c r="N17" s="272"/>
      <c r="O17" s="273"/>
      <c r="P17" s="272"/>
      <c r="Q17" s="273"/>
      <c r="R17" s="272"/>
      <c r="S17" s="273"/>
      <c r="T17" s="272"/>
      <c r="U17" s="273"/>
      <c r="V17" s="272"/>
      <c r="W17" s="273"/>
      <c r="X17" s="272"/>
      <c r="Y17" s="273"/>
      <c r="Z17" s="272"/>
      <c r="AA17" s="273"/>
      <c r="AB17" s="274"/>
      <c r="AC17" s="273"/>
      <c r="AD17" s="272"/>
      <c r="AE17" s="273"/>
      <c r="AF17" s="274"/>
      <c r="AG17" s="273"/>
      <c r="AH17" s="274"/>
      <c r="AI17" s="273"/>
      <c r="AJ17" s="267"/>
      <c r="AK17" s="500"/>
      <c r="AL17" s="501" t="e">
        <f>RANK(AX17,$M$5:$M$17)</f>
        <v>#N/A</v>
      </c>
    </row>
    <row r="18" spans="1:38" ht="15" customHeight="1">
      <c r="A18" s="513" t="s">
        <v>66</v>
      </c>
      <c r="B18" s="248">
        <v>13</v>
      </c>
      <c r="C18" s="249"/>
      <c r="D18" s="250"/>
      <c r="E18" s="251"/>
      <c r="F18" s="250"/>
      <c r="G18" s="251"/>
      <c r="H18" s="250">
        <v>19</v>
      </c>
      <c r="I18" s="251">
        <v>12</v>
      </c>
      <c r="J18" s="248"/>
      <c r="K18" s="249"/>
      <c r="L18" s="250"/>
      <c r="M18" s="251">
        <v>24</v>
      </c>
      <c r="N18" s="250"/>
      <c r="O18" s="251"/>
      <c r="P18" s="250"/>
      <c r="Q18" s="251"/>
      <c r="R18" s="250">
        <v>21</v>
      </c>
      <c r="S18" s="251"/>
      <c r="T18" s="250"/>
      <c r="U18" s="251"/>
      <c r="V18" s="250"/>
      <c r="W18" s="251"/>
      <c r="X18" s="250">
        <v>14</v>
      </c>
      <c r="Y18" s="251"/>
      <c r="Z18" s="250">
        <v>19</v>
      </c>
      <c r="AA18" s="251">
        <v>16</v>
      </c>
      <c r="AB18" s="253">
        <v>17</v>
      </c>
      <c r="AC18" s="251"/>
      <c r="AD18" s="250">
        <v>12</v>
      </c>
      <c r="AE18" s="251">
        <v>12</v>
      </c>
      <c r="AF18" s="253">
        <v>10</v>
      </c>
      <c r="AG18" s="251"/>
      <c r="AH18" s="253">
        <v>12</v>
      </c>
      <c r="AI18" s="251"/>
      <c r="AJ18" s="254">
        <v>243</v>
      </c>
      <c r="AK18" s="500">
        <v>16</v>
      </c>
      <c r="AL18" s="501">
        <f>RANK(AJ18,$AJ$3:$AJ$53)</f>
        <v>15</v>
      </c>
    </row>
    <row r="19" spans="1:38" ht="15" customHeight="1">
      <c r="A19" s="511"/>
      <c r="B19" s="255"/>
      <c r="C19" s="256"/>
      <c r="D19" s="257"/>
      <c r="E19" s="258"/>
      <c r="F19" s="257"/>
      <c r="G19" s="258"/>
      <c r="H19" s="257">
        <v>14</v>
      </c>
      <c r="I19" s="258"/>
      <c r="J19" s="255"/>
      <c r="K19" s="256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8"/>
      <c r="X19" s="257"/>
      <c r="Y19" s="258"/>
      <c r="Z19" s="257">
        <v>15</v>
      </c>
      <c r="AA19" s="258"/>
      <c r="AB19" s="259"/>
      <c r="AC19" s="258"/>
      <c r="AD19" s="269">
        <v>7</v>
      </c>
      <c r="AE19" s="258"/>
      <c r="AF19" s="260">
        <v>8</v>
      </c>
      <c r="AG19" s="258"/>
      <c r="AH19" s="259"/>
      <c r="AI19" s="258"/>
      <c r="AJ19" s="261"/>
      <c r="AK19" s="500"/>
      <c r="AL19" s="501" t="e">
        <f>RANK(AX19,$M$5:$M$17)</f>
        <v>#N/A</v>
      </c>
    </row>
    <row r="20" spans="1:38" ht="15" customHeight="1" thickBot="1">
      <c r="A20" s="512"/>
      <c r="B20" s="270"/>
      <c r="C20" s="271"/>
      <c r="D20" s="272"/>
      <c r="E20" s="273"/>
      <c r="F20" s="272"/>
      <c r="G20" s="273"/>
      <c r="H20" s="272"/>
      <c r="I20" s="273"/>
      <c r="J20" s="270"/>
      <c r="K20" s="271"/>
      <c r="L20" s="272"/>
      <c r="M20" s="273"/>
      <c r="N20" s="272"/>
      <c r="O20" s="273"/>
      <c r="P20" s="272"/>
      <c r="Q20" s="273"/>
      <c r="R20" s="272"/>
      <c r="S20" s="273"/>
      <c r="T20" s="272"/>
      <c r="U20" s="273"/>
      <c r="V20" s="272"/>
      <c r="W20" s="273"/>
      <c r="X20" s="272"/>
      <c r="Y20" s="273"/>
      <c r="Z20" s="272">
        <v>13</v>
      </c>
      <c r="AA20" s="273"/>
      <c r="AB20" s="274"/>
      <c r="AC20" s="273"/>
      <c r="AD20" s="272"/>
      <c r="AE20" s="273"/>
      <c r="AF20" s="276">
        <v>7</v>
      </c>
      <c r="AG20" s="273"/>
      <c r="AH20" s="274"/>
      <c r="AI20" s="273"/>
      <c r="AJ20" s="267"/>
      <c r="AK20" s="500"/>
      <c r="AL20" s="501" t="e">
        <f>RANK(AX20,$M$5:$M$17)</f>
        <v>#N/A</v>
      </c>
    </row>
    <row r="21" spans="1:38" ht="15" customHeight="1">
      <c r="A21" s="509" t="s">
        <v>90</v>
      </c>
      <c r="B21" s="248"/>
      <c r="C21" s="249">
        <v>14</v>
      </c>
      <c r="D21" s="250"/>
      <c r="E21" s="251">
        <v>17</v>
      </c>
      <c r="F21" s="250">
        <v>17</v>
      </c>
      <c r="G21" s="251"/>
      <c r="H21" s="250"/>
      <c r="I21" s="251"/>
      <c r="J21" s="248"/>
      <c r="K21" s="249">
        <v>12</v>
      </c>
      <c r="L21" s="250"/>
      <c r="M21" s="251">
        <v>17</v>
      </c>
      <c r="N21" s="250">
        <v>15</v>
      </c>
      <c r="O21" s="251"/>
      <c r="P21" s="250"/>
      <c r="Q21" s="251"/>
      <c r="R21" s="250">
        <v>13</v>
      </c>
      <c r="S21" s="251">
        <v>27</v>
      </c>
      <c r="T21" s="250"/>
      <c r="U21" s="251"/>
      <c r="V21" s="250"/>
      <c r="W21" s="251"/>
      <c r="X21" s="268">
        <v>11</v>
      </c>
      <c r="Y21" s="251">
        <v>16</v>
      </c>
      <c r="Z21" s="250"/>
      <c r="AA21" s="251"/>
      <c r="AB21" s="252">
        <v>11</v>
      </c>
      <c r="AC21" s="252">
        <v>11</v>
      </c>
      <c r="AD21" s="250">
        <v>19</v>
      </c>
      <c r="AE21" s="251">
        <v>19</v>
      </c>
      <c r="AF21" s="253"/>
      <c r="AG21" s="251">
        <v>16</v>
      </c>
      <c r="AH21" s="253"/>
      <c r="AI21" s="251"/>
      <c r="AJ21" s="254">
        <v>259</v>
      </c>
      <c r="AK21" s="500">
        <v>16</v>
      </c>
      <c r="AL21" s="501">
        <f>RANK(AJ21,$AJ$3:$AJ$53)</f>
        <v>12</v>
      </c>
    </row>
    <row r="22" spans="1:38" ht="15" customHeight="1">
      <c r="A22" s="508"/>
      <c r="B22" s="255"/>
      <c r="C22" s="256"/>
      <c r="D22" s="257"/>
      <c r="E22" s="258">
        <v>14</v>
      </c>
      <c r="F22" s="257"/>
      <c r="G22" s="258"/>
      <c r="H22" s="257"/>
      <c r="I22" s="258"/>
      <c r="J22" s="255"/>
      <c r="K22" s="256"/>
      <c r="L22" s="257"/>
      <c r="M22" s="258"/>
      <c r="N22" s="257"/>
      <c r="O22" s="258"/>
      <c r="P22" s="257"/>
      <c r="Q22" s="258"/>
      <c r="R22" s="257"/>
      <c r="S22" s="258">
        <v>17</v>
      </c>
      <c r="T22" s="257"/>
      <c r="U22" s="258"/>
      <c r="V22" s="257"/>
      <c r="W22" s="258"/>
      <c r="X22" s="257"/>
      <c r="Y22" s="258"/>
      <c r="Z22" s="257"/>
      <c r="AA22" s="258"/>
      <c r="AB22" s="259"/>
      <c r="AC22" s="260">
        <v>10</v>
      </c>
      <c r="AD22" s="269">
        <v>11</v>
      </c>
      <c r="AE22" s="258">
        <v>14</v>
      </c>
      <c r="AF22" s="259"/>
      <c r="AG22" s="258">
        <v>12</v>
      </c>
      <c r="AH22" s="259"/>
      <c r="AI22" s="258"/>
      <c r="AJ22" s="261"/>
      <c r="AK22" s="500"/>
      <c r="AL22" s="501" t="e">
        <f>RANK(AX22,$M$5:$M$17)</f>
        <v>#N/A</v>
      </c>
    </row>
    <row r="23" spans="1:38" ht="15" customHeight="1" thickBot="1">
      <c r="A23" s="508"/>
      <c r="B23" s="270"/>
      <c r="C23" s="271"/>
      <c r="D23" s="272"/>
      <c r="E23" s="273"/>
      <c r="F23" s="272"/>
      <c r="G23" s="273"/>
      <c r="H23" s="272"/>
      <c r="I23" s="273"/>
      <c r="J23" s="270"/>
      <c r="K23" s="271"/>
      <c r="L23" s="272"/>
      <c r="M23" s="273"/>
      <c r="N23" s="272"/>
      <c r="O23" s="273"/>
      <c r="P23" s="272"/>
      <c r="Q23" s="273"/>
      <c r="R23" s="272"/>
      <c r="S23" s="273"/>
      <c r="T23" s="272"/>
      <c r="U23" s="273"/>
      <c r="V23" s="272"/>
      <c r="W23" s="273"/>
      <c r="X23" s="272"/>
      <c r="Y23" s="273"/>
      <c r="Z23" s="272"/>
      <c r="AA23" s="273"/>
      <c r="AB23" s="274"/>
      <c r="AC23" s="273"/>
      <c r="AD23" s="272"/>
      <c r="AE23" s="273"/>
      <c r="AF23" s="274"/>
      <c r="AG23" s="273"/>
      <c r="AH23" s="274"/>
      <c r="AI23" s="273"/>
      <c r="AJ23" s="267"/>
      <c r="AK23" s="500"/>
      <c r="AL23" s="501" t="e">
        <f>RANK(AX23,$M$5:$M$17)</f>
        <v>#N/A</v>
      </c>
    </row>
    <row r="24" spans="1:38" ht="15" customHeight="1">
      <c r="A24" s="510" t="s">
        <v>592</v>
      </c>
      <c r="B24" s="248"/>
      <c r="C24" s="249">
        <v>12</v>
      </c>
      <c r="D24" s="250"/>
      <c r="E24" s="251">
        <v>15</v>
      </c>
      <c r="F24" s="250"/>
      <c r="G24" s="251"/>
      <c r="H24" s="250"/>
      <c r="I24" s="251">
        <v>11</v>
      </c>
      <c r="J24" s="248"/>
      <c r="K24" s="249">
        <v>13</v>
      </c>
      <c r="L24" s="250">
        <v>21</v>
      </c>
      <c r="M24" s="251"/>
      <c r="N24" s="250"/>
      <c r="O24" s="251">
        <v>11</v>
      </c>
      <c r="P24" s="250"/>
      <c r="Q24" s="251"/>
      <c r="R24" s="250">
        <v>17</v>
      </c>
      <c r="S24" s="251">
        <v>13</v>
      </c>
      <c r="T24" s="250">
        <v>16</v>
      </c>
      <c r="U24" s="251">
        <v>10</v>
      </c>
      <c r="V24" s="250">
        <v>15</v>
      </c>
      <c r="W24" s="252">
        <v>10</v>
      </c>
      <c r="X24" s="250"/>
      <c r="Y24" s="252">
        <v>11</v>
      </c>
      <c r="Z24" s="250">
        <v>24</v>
      </c>
      <c r="AA24" s="251">
        <v>19</v>
      </c>
      <c r="AB24" s="253"/>
      <c r="AC24" s="251">
        <v>15</v>
      </c>
      <c r="AD24" s="250">
        <v>15</v>
      </c>
      <c r="AE24" s="252">
        <v>7</v>
      </c>
      <c r="AF24" s="253"/>
      <c r="AG24" s="251"/>
      <c r="AH24" s="253"/>
      <c r="AI24" s="251"/>
      <c r="AJ24" s="254">
        <v>244</v>
      </c>
      <c r="AK24" s="500">
        <v>16</v>
      </c>
      <c r="AL24" s="501">
        <f>RANK(AJ24,$AJ$3:$AJ$53)</f>
        <v>14</v>
      </c>
    </row>
    <row r="25" spans="1:38" ht="15" customHeight="1">
      <c r="A25" s="511"/>
      <c r="B25" s="255"/>
      <c r="C25" s="256"/>
      <c r="D25" s="257"/>
      <c r="E25" s="258"/>
      <c r="F25" s="257"/>
      <c r="G25" s="258"/>
      <c r="H25" s="257"/>
      <c r="I25" s="258"/>
      <c r="J25" s="255"/>
      <c r="K25" s="256"/>
      <c r="L25" s="257"/>
      <c r="M25" s="258"/>
      <c r="N25" s="257"/>
      <c r="O25" s="258"/>
      <c r="P25" s="257"/>
      <c r="Q25" s="258"/>
      <c r="R25" s="257"/>
      <c r="S25" s="258"/>
      <c r="T25" s="257"/>
      <c r="U25" s="258"/>
      <c r="V25" s="257"/>
      <c r="W25" s="258"/>
      <c r="X25" s="257"/>
      <c r="Y25" s="258"/>
      <c r="Z25" s="257"/>
      <c r="AA25" s="258">
        <v>17</v>
      </c>
      <c r="AB25" s="259"/>
      <c r="AC25" s="258"/>
      <c r="AD25" s="257"/>
      <c r="AE25" s="258"/>
      <c r="AF25" s="259"/>
      <c r="AG25" s="258"/>
      <c r="AH25" s="259"/>
      <c r="AI25" s="258"/>
      <c r="AJ25" s="261"/>
      <c r="AK25" s="500"/>
      <c r="AL25" s="501" t="e">
        <f>RANK(AX25,$M$5:$M$17)</f>
        <v>#N/A</v>
      </c>
    </row>
    <row r="26" spans="1:38" ht="15" customHeight="1" thickBot="1">
      <c r="A26" s="512"/>
      <c r="B26" s="270"/>
      <c r="C26" s="271"/>
      <c r="D26" s="272"/>
      <c r="E26" s="273"/>
      <c r="F26" s="272"/>
      <c r="G26" s="273"/>
      <c r="H26" s="272"/>
      <c r="I26" s="273"/>
      <c r="J26" s="270"/>
      <c r="K26" s="271"/>
      <c r="L26" s="272"/>
      <c r="M26" s="273"/>
      <c r="N26" s="272"/>
      <c r="O26" s="273"/>
      <c r="P26" s="272"/>
      <c r="Q26" s="273"/>
      <c r="R26" s="272"/>
      <c r="S26" s="273"/>
      <c r="T26" s="272"/>
      <c r="U26" s="273"/>
      <c r="V26" s="272"/>
      <c r="W26" s="273"/>
      <c r="X26" s="272"/>
      <c r="Y26" s="273"/>
      <c r="Z26" s="272"/>
      <c r="AA26" s="273"/>
      <c r="AB26" s="274"/>
      <c r="AC26" s="273"/>
      <c r="AD26" s="272"/>
      <c r="AE26" s="273"/>
      <c r="AF26" s="274"/>
      <c r="AG26" s="273"/>
      <c r="AH26" s="274"/>
      <c r="AI26" s="273"/>
      <c r="AJ26" s="267"/>
      <c r="AK26" s="500"/>
      <c r="AL26" s="501" t="e">
        <f>RANK(AX26,$M$5:$M$17)</f>
        <v>#N/A</v>
      </c>
    </row>
    <row r="27" spans="1:38" ht="15" customHeight="1">
      <c r="A27" s="508" t="s">
        <v>593</v>
      </c>
      <c r="B27" s="248"/>
      <c r="C27" s="249">
        <v>21</v>
      </c>
      <c r="D27" s="250"/>
      <c r="E27" s="251"/>
      <c r="F27" s="250">
        <v>27</v>
      </c>
      <c r="G27" s="251"/>
      <c r="H27" s="250"/>
      <c r="I27" s="251"/>
      <c r="J27" s="248"/>
      <c r="K27" s="249"/>
      <c r="L27" s="250"/>
      <c r="M27" s="251"/>
      <c r="N27" s="250"/>
      <c r="O27" s="251"/>
      <c r="P27" s="250">
        <v>27</v>
      </c>
      <c r="Q27" s="251">
        <v>24</v>
      </c>
      <c r="R27" s="250"/>
      <c r="S27" s="251"/>
      <c r="T27" s="250"/>
      <c r="U27" s="251">
        <v>19</v>
      </c>
      <c r="V27" s="250"/>
      <c r="W27" s="251">
        <v>19</v>
      </c>
      <c r="X27" s="250">
        <v>27</v>
      </c>
      <c r="Y27" s="251"/>
      <c r="Z27" s="250">
        <v>14</v>
      </c>
      <c r="AA27" s="251"/>
      <c r="AB27" s="252">
        <v>12</v>
      </c>
      <c r="AC27" s="252">
        <v>13</v>
      </c>
      <c r="AD27" s="250"/>
      <c r="AE27" s="251"/>
      <c r="AF27" s="253"/>
      <c r="AG27" s="251">
        <v>19</v>
      </c>
      <c r="AH27" s="253"/>
      <c r="AI27" s="251"/>
      <c r="AJ27" s="254">
        <v>313</v>
      </c>
      <c r="AK27" s="500">
        <v>16</v>
      </c>
      <c r="AL27" s="501">
        <f>RANK(AJ27,$AJ$3:$AJ$53)</f>
        <v>7</v>
      </c>
    </row>
    <row r="28" spans="1:38" ht="15" customHeight="1">
      <c r="A28" s="508"/>
      <c r="B28" s="255"/>
      <c r="C28" s="256">
        <v>17</v>
      </c>
      <c r="D28" s="257"/>
      <c r="E28" s="258"/>
      <c r="F28" s="257"/>
      <c r="G28" s="258"/>
      <c r="H28" s="257"/>
      <c r="I28" s="258"/>
      <c r="J28" s="255"/>
      <c r="K28" s="256"/>
      <c r="L28" s="257"/>
      <c r="M28" s="258"/>
      <c r="N28" s="257"/>
      <c r="O28" s="258"/>
      <c r="P28" s="257">
        <v>21</v>
      </c>
      <c r="Q28" s="258"/>
      <c r="R28" s="257"/>
      <c r="S28" s="258"/>
      <c r="T28" s="257"/>
      <c r="U28" s="258">
        <v>16</v>
      </c>
      <c r="V28" s="257"/>
      <c r="W28" s="258">
        <v>16</v>
      </c>
      <c r="X28" s="257"/>
      <c r="Y28" s="258"/>
      <c r="Z28" s="257"/>
      <c r="AA28" s="258"/>
      <c r="AB28" s="259"/>
      <c r="AC28" s="258"/>
      <c r="AD28" s="257"/>
      <c r="AE28" s="258"/>
      <c r="AF28" s="259"/>
      <c r="AG28" s="260">
        <v>14</v>
      </c>
      <c r="AH28" s="259"/>
      <c r="AI28" s="258"/>
      <c r="AJ28" s="261"/>
      <c r="AK28" s="500"/>
      <c r="AL28" s="501" t="e">
        <f>RANK(AX28,$M$5:$M$17)</f>
        <v>#N/A</v>
      </c>
    </row>
    <row r="29" spans="1:38" ht="15" customHeight="1" thickBot="1">
      <c r="A29" s="508"/>
      <c r="B29" s="270"/>
      <c r="C29" s="271">
        <v>16</v>
      </c>
      <c r="D29" s="272"/>
      <c r="E29" s="273"/>
      <c r="F29" s="272"/>
      <c r="G29" s="273"/>
      <c r="H29" s="272"/>
      <c r="I29" s="273"/>
      <c r="J29" s="270"/>
      <c r="K29" s="271"/>
      <c r="L29" s="272"/>
      <c r="M29" s="273"/>
      <c r="N29" s="272"/>
      <c r="O29" s="273"/>
      <c r="P29" s="272"/>
      <c r="Q29" s="273"/>
      <c r="R29" s="272"/>
      <c r="S29" s="273"/>
      <c r="T29" s="272"/>
      <c r="U29" s="273">
        <v>15</v>
      </c>
      <c r="V29" s="272"/>
      <c r="W29" s="273">
        <v>15</v>
      </c>
      <c r="X29" s="272"/>
      <c r="Y29" s="273"/>
      <c r="Z29" s="272"/>
      <c r="AA29" s="273"/>
      <c r="AB29" s="274"/>
      <c r="AC29" s="273"/>
      <c r="AD29" s="272"/>
      <c r="AE29" s="273"/>
      <c r="AF29" s="274"/>
      <c r="AG29" s="276">
        <v>11</v>
      </c>
      <c r="AH29" s="274"/>
      <c r="AI29" s="273"/>
      <c r="AJ29" s="267"/>
      <c r="AK29" s="500"/>
      <c r="AL29" s="501" t="e">
        <f>RANK(AX29,$M$5:$M$17)</f>
        <v>#N/A</v>
      </c>
    </row>
    <row r="30" spans="1:38" ht="15" customHeight="1">
      <c r="A30" s="509" t="s">
        <v>594</v>
      </c>
      <c r="B30" s="248"/>
      <c r="C30" s="249"/>
      <c r="D30" s="250"/>
      <c r="E30" s="251"/>
      <c r="F30" s="250"/>
      <c r="G30" s="251"/>
      <c r="H30" s="250">
        <v>13</v>
      </c>
      <c r="I30" s="251">
        <v>13</v>
      </c>
      <c r="J30" s="248">
        <v>16</v>
      </c>
      <c r="K30" s="249">
        <v>14</v>
      </c>
      <c r="L30" s="250"/>
      <c r="M30" s="251"/>
      <c r="N30" s="250"/>
      <c r="O30" s="251">
        <v>17</v>
      </c>
      <c r="P30" s="250"/>
      <c r="Q30" s="251"/>
      <c r="R30" s="250">
        <v>12</v>
      </c>
      <c r="S30" s="251"/>
      <c r="T30" s="250"/>
      <c r="U30" s="251"/>
      <c r="V30" s="250"/>
      <c r="W30" s="251"/>
      <c r="X30" s="250"/>
      <c r="Y30" s="251"/>
      <c r="Z30" s="250"/>
      <c r="AA30" s="251"/>
      <c r="AB30" s="253"/>
      <c r="AC30" s="251"/>
      <c r="AD30" s="250">
        <v>9</v>
      </c>
      <c r="AE30" s="251"/>
      <c r="AF30" s="253"/>
      <c r="AG30" s="251"/>
      <c r="AH30" s="253">
        <v>11</v>
      </c>
      <c r="AI30" s="251">
        <v>12</v>
      </c>
      <c r="AJ30" s="254">
        <f>SUM(B30:AI32)</f>
        <v>174</v>
      </c>
      <c r="AK30" s="500">
        <f>COUNT(B30:AI32)</f>
        <v>14</v>
      </c>
      <c r="AL30" s="501">
        <f>RANK(AJ30,$AJ$3:$AJ$53)</f>
        <v>17</v>
      </c>
    </row>
    <row r="31" spans="1:38" ht="15" customHeight="1">
      <c r="A31" s="508"/>
      <c r="B31" s="255"/>
      <c r="C31" s="256"/>
      <c r="D31" s="257"/>
      <c r="E31" s="258"/>
      <c r="F31" s="257"/>
      <c r="G31" s="258"/>
      <c r="H31" s="257"/>
      <c r="I31" s="258">
        <v>10</v>
      </c>
      <c r="J31" s="255">
        <v>15</v>
      </c>
      <c r="K31" s="256">
        <v>11</v>
      </c>
      <c r="L31" s="257"/>
      <c r="M31" s="258"/>
      <c r="N31" s="257"/>
      <c r="O31" s="258"/>
      <c r="P31" s="257"/>
      <c r="Q31" s="258"/>
      <c r="R31" s="257"/>
      <c r="S31" s="258"/>
      <c r="T31" s="257"/>
      <c r="U31" s="258"/>
      <c r="V31" s="257"/>
      <c r="W31" s="258"/>
      <c r="X31" s="257"/>
      <c r="Y31" s="258"/>
      <c r="Z31" s="257"/>
      <c r="AA31" s="258"/>
      <c r="AB31" s="259"/>
      <c r="AC31" s="258"/>
      <c r="AD31" s="257"/>
      <c r="AE31" s="258"/>
      <c r="AF31" s="259"/>
      <c r="AG31" s="258"/>
      <c r="AH31" s="259"/>
      <c r="AI31" s="258">
        <v>11</v>
      </c>
      <c r="AJ31" s="261"/>
      <c r="AK31" s="500"/>
      <c r="AL31" s="501" t="e">
        <f>RANK(AX31,$M$5:$M$17)</f>
        <v>#N/A</v>
      </c>
    </row>
    <row r="32" spans="1:38" ht="15" customHeight="1" thickBot="1">
      <c r="A32" s="508"/>
      <c r="B32" s="270"/>
      <c r="C32" s="271"/>
      <c r="D32" s="272"/>
      <c r="E32" s="273"/>
      <c r="F32" s="272"/>
      <c r="G32" s="273"/>
      <c r="H32" s="272"/>
      <c r="I32" s="273"/>
      <c r="J32" s="270"/>
      <c r="K32" s="271">
        <v>10</v>
      </c>
      <c r="L32" s="272"/>
      <c r="M32" s="273"/>
      <c r="N32" s="272"/>
      <c r="O32" s="273"/>
      <c r="P32" s="272"/>
      <c r="Q32" s="273"/>
      <c r="R32" s="272"/>
      <c r="S32" s="273"/>
      <c r="T32" s="272"/>
      <c r="U32" s="273"/>
      <c r="V32" s="272"/>
      <c r="W32" s="273"/>
      <c r="X32" s="272"/>
      <c r="Y32" s="273"/>
      <c r="Z32" s="272"/>
      <c r="AA32" s="273"/>
      <c r="AB32" s="274"/>
      <c r="AC32" s="273"/>
      <c r="AD32" s="272"/>
      <c r="AE32" s="273"/>
      <c r="AF32" s="274"/>
      <c r="AG32" s="273"/>
      <c r="AH32" s="274"/>
      <c r="AI32" s="273"/>
      <c r="AJ32" s="267"/>
      <c r="AK32" s="500"/>
      <c r="AL32" s="501" t="e">
        <f>RANK(AX32,$M$5:$M$17)</f>
        <v>#N/A</v>
      </c>
    </row>
    <row r="33" spans="1:38" ht="15" customHeight="1">
      <c r="A33" s="506" t="s">
        <v>595</v>
      </c>
      <c r="B33" s="248"/>
      <c r="C33" s="249"/>
      <c r="D33" s="250">
        <v>21</v>
      </c>
      <c r="E33" s="251">
        <v>19</v>
      </c>
      <c r="F33" s="250"/>
      <c r="G33" s="251"/>
      <c r="H33" s="250"/>
      <c r="I33" s="251"/>
      <c r="J33" s="248"/>
      <c r="K33" s="249"/>
      <c r="L33" s="250"/>
      <c r="M33" s="251"/>
      <c r="N33" s="250">
        <v>24</v>
      </c>
      <c r="O33" s="251">
        <v>19</v>
      </c>
      <c r="P33" s="250"/>
      <c r="Q33" s="251"/>
      <c r="R33" s="250"/>
      <c r="S33" s="251">
        <v>14</v>
      </c>
      <c r="T33" s="250"/>
      <c r="U33" s="251"/>
      <c r="V33" s="250"/>
      <c r="W33" s="251"/>
      <c r="X33" s="250">
        <v>24</v>
      </c>
      <c r="Y33" s="251">
        <v>19</v>
      </c>
      <c r="Z33" s="250">
        <v>21</v>
      </c>
      <c r="AA33" s="251"/>
      <c r="AB33" s="253">
        <v>21</v>
      </c>
      <c r="AC33" s="252">
        <v>12</v>
      </c>
      <c r="AD33" s="250"/>
      <c r="AE33" s="252">
        <v>9</v>
      </c>
      <c r="AF33" s="253">
        <v>17</v>
      </c>
      <c r="AG33" s="251"/>
      <c r="AH33" s="253"/>
      <c r="AI33" s="251"/>
      <c r="AJ33" s="254">
        <v>296</v>
      </c>
      <c r="AK33" s="500">
        <v>16</v>
      </c>
      <c r="AL33" s="501">
        <f>RANK(AJ33,$AJ$3:$AJ$53)</f>
        <v>8</v>
      </c>
    </row>
    <row r="34" spans="1:38" ht="15" customHeight="1">
      <c r="A34" s="506"/>
      <c r="B34" s="255"/>
      <c r="C34" s="256"/>
      <c r="D34" s="257"/>
      <c r="E34" s="258"/>
      <c r="F34" s="257"/>
      <c r="G34" s="258"/>
      <c r="H34" s="257"/>
      <c r="I34" s="258"/>
      <c r="J34" s="255"/>
      <c r="K34" s="256"/>
      <c r="L34" s="257"/>
      <c r="M34" s="258"/>
      <c r="N34" s="257">
        <v>19</v>
      </c>
      <c r="O34" s="258">
        <v>16</v>
      </c>
      <c r="P34" s="257"/>
      <c r="Q34" s="258"/>
      <c r="R34" s="257"/>
      <c r="S34" s="258"/>
      <c r="T34" s="257"/>
      <c r="U34" s="258"/>
      <c r="V34" s="257"/>
      <c r="W34" s="258"/>
      <c r="X34" s="257">
        <v>16</v>
      </c>
      <c r="Y34" s="260">
        <v>13</v>
      </c>
      <c r="Z34" s="257"/>
      <c r="AA34" s="258"/>
      <c r="AB34" s="259"/>
      <c r="AC34" s="258"/>
      <c r="AD34" s="257"/>
      <c r="AE34" s="258"/>
      <c r="AF34" s="259"/>
      <c r="AG34" s="258"/>
      <c r="AH34" s="259"/>
      <c r="AI34" s="258"/>
      <c r="AJ34" s="261"/>
      <c r="AK34" s="500"/>
      <c r="AL34" s="501" t="e">
        <f>RANK(AX34,$M$5:$M$17)</f>
        <v>#N/A</v>
      </c>
    </row>
    <row r="35" spans="1:38" ht="15" customHeight="1" thickBot="1">
      <c r="A35" s="506"/>
      <c r="B35" s="270"/>
      <c r="C35" s="271"/>
      <c r="D35" s="272"/>
      <c r="E35" s="273"/>
      <c r="F35" s="272"/>
      <c r="G35" s="273"/>
      <c r="H35" s="272"/>
      <c r="I35" s="273"/>
      <c r="J35" s="270"/>
      <c r="K35" s="271"/>
      <c r="L35" s="272"/>
      <c r="M35" s="273"/>
      <c r="N35" s="272">
        <v>16</v>
      </c>
      <c r="O35" s="273">
        <v>15</v>
      </c>
      <c r="P35" s="272"/>
      <c r="Q35" s="273"/>
      <c r="R35" s="272"/>
      <c r="S35" s="273"/>
      <c r="T35" s="272"/>
      <c r="U35" s="273"/>
      <c r="V35" s="272"/>
      <c r="W35" s="273"/>
      <c r="X35" s="272">
        <v>15</v>
      </c>
      <c r="Y35" s="276">
        <v>12</v>
      </c>
      <c r="Z35" s="272"/>
      <c r="AA35" s="273"/>
      <c r="AB35" s="274"/>
      <c r="AC35" s="273"/>
      <c r="AD35" s="272"/>
      <c r="AE35" s="273"/>
      <c r="AF35" s="274"/>
      <c r="AG35" s="273"/>
      <c r="AH35" s="274"/>
      <c r="AI35" s="273"/>
      <c r="AJ35" s="267"/>
      <c r="AK35" s="500"/>
      <c r="AL35" s="501" t="e">
        <f>RANK(AX35,$M$5:$M$17)</f>
        <v>#N/A</v>
      </c>
    </row>
    <row r="36" spans="1:38" ht="15" customHeight="1">
      <c r="A36" s="507" t="s">
        <v>596</v>
      </c>
      <c r="B36" s="248">
        <v>21</v>
      </c>
      <c r="C36" s="249">
        <v>15</v>
      </c>
      <c r="D36" s="250"/>
      <c r="E36" s="251"/>
      <c r="F36" s="250"/>
      <c r="G36" s="251"/>
      <c r="H36" s="250"/>
      <c r="I36" s="251"/>
      <c r="J36" s="248"/>
      <c r="K36" s="249"/>
      <c r="L36" s="250"/>
      <c r="M36" s="251"/>
      <c r="N36" s="250"/>
      <c r="O36" s="251"/>
      <c r="P36" s="250"/>
      <c r="Q36" s="251"/>
      <c r="R36" s="268">
        <v>10</v>
      </c>
      <c r="S36" s="251"/>
      <c r="T36" s="250">
        <v>27</v>
      </c>
      <c r="U36" s="251">
        <v>17</v>
      </c>
      <c r="V36" s="250">
        <v>27</v>
      </c>
      <c r="W36" s="251">
        <v>24</v>
      </c>
      <c r="X36" s="250"/>
      <c r="Y36" s="251"/>
      <c r="Z36" s="250"/>
      <c r="AA36" s="251">
        <v>24</v>
      </c>
      <c r="AB36" s="253"/>
      <c r="AC36" s="251"/>
      <c r="AD36" s="250"/>
      <c r="AE36" s="251"/>
      <c r="AF36" s="253">
        <v>21</v>
      </c>
      <c r="AG36" s="251">
        <v>21</v>
      </c>
      <c r="AH36" s="253"/>
      <c r="AI36" s="251"/>
      <c r="AJ36" s="254">
        <v>315</v>
      </c>
      <c r="AK36" s="500">
        <v>16</v>
      </c>
      <c r="AL36" s="501">
        <f>RANK(AJ36,$AJ$3:$AJ$53)</f>
        <v>6</v>
      </c>
    </row>
    <row r="37" spans="1:38" ht="15" customHeight="1">
      <c r="A37" s="507"/>
      <c r="B37" s="255">
        <v>16</v>
      </c>
      <c r="C37" s="256"/>
      <c r="D37" s="257"/>
      <c r="E37" s="258"/>
      <c r="F37" s="257"/>
      <c r="G37" s="258"/>
      <c r="H37" s="257"/>
      <c r="I37" s="258"/>
      <c r="J37" s="255"/>
      <c r="K37" s="256"/>
      <c r="L37" s="257"/>
      <c r="M37" s="258"/>
      <c r="N37" s="257"/>
      <c r="O37" s="258"/>
      <c r="P37" s="257"/>
      <c r="Q37" s="258"/>
      <c r="R37" s="257"/>
      <c r="S37" s="258"/>
      <c r="T37" s="257">
        <v>24</v>
      </c>
      <c r="U37" s="258">
        <v>13</v>
      </c>
      <c r="V37" s="257">
        <v>21</v>
      </c>
      <c r="W37" s="260">
        <v>12</v>
      </c>
      <c r="X37" s="257"/>
      <c r="Y37" s="258"/>
      <c r="Z37" s="257"/>
      <c r="AA37" s="258"/>
      <c r="AB37" s="259"/>
      <c r="AC37" s="258"/>
      <c r="AD37" s="257"/>
      <c r="AE37" s="258"/>
      <c r="AF37" s="259">
        <v>13</v>
      </c>
      <c r="AG37" s="258"/>
      <c r="AH37" s="259"/>
      <c r="AI37" s="258"/>
      <c r="AJ37" s="261"/>
      <c r="AK37" s="500"/>
      <c r="AL37" s="501" t="e">
        <f>RANK(AX37,$M$5:$M$17)</f>
        <v>#N/A</v>
      </c>
    </row>
    <row r="38" spans="1:38" ht="15" customHeight="1" thickBot="1">
      <c r="A38" s="507"/>
      <c r="B38" s="270">
        <v>15</v>
      </c>
      <c r="C38" s="271"/>
      <c r="D38" s="272"/>
      <c r="E38" s="273"/>
      <c r="F38" s="272"/>
      <c r="G38" s="273"/>
      <c r="H38" s="272"/>
      <c r="I38" s="273"/>
      <c r="J38" s="270"/>
      <c r="K38" s="271"/>
      <c r="L38" s="272"/>
      <c r="M38" s="273"/>
      <c r="N38" s="272"/>
      <c r="O38" s="273"/>
      <c r="P38" s="272"/>
      <c r="Q38" s="273"/>
      <c r="R38" s="272"/>
      <c r="S38" s="273"/>
      <c r="T38" s="272"/>
      <c r="U38" s="273"/>
      <c r="V38" s="272">
        <v>16</v>
      </c>
      <c r="W38" s="273"/>
      <c r="X38" s="272"/>
      <c r="Y38" s="273"/>
      <c r="Z38" s="272"/>
      <c r="AA38" s="273"/>
      <c r="AB38" s="274"/>
      <c r="AC38" s="273"/>
      <c r="AD38" s="272"/>
      <c r="AE38" s="273"/>
      <c r="AF38" s="274"/>
      <c r="AG38" s="273"/>
      <c r="AH38" s="274"/>
      <c r="AI38" s="273"/>
      <c r="AJ38" s="267"/>
      <c r="AK38" s="500"/>
      <c r="AL38" s="501" t="e">
        <f>RANK(AX38,$M$5:$M$17)</f>
        <v>#N/A</v>
      </c>
    </row>
    <row r="39" spans="1:38" ht="15" customHeight="1">
      <c r="A39" s="505" t="s">
        <v>597</v>
      </c>
      <c r="B39" s="248">
        <v>17</v>
      </c>
      <c r="C39" s="249"/>
      <c r="D39" s="250"/>
      <c r="E39" s="251"/>
      <c r="F39" s="250"/>
      <c r="G39" s="251"/>
      <c r="H39" s="250"/>
      <c r="I39" s="251">
        <v>14</v>
      </c>
      <c r="J39" s="248"/>
      <c r="K39" s="249">
        <v>19</v>
      </c>
      <c r="L39" s="250"/>
      <c r="M39" s="251"/>
      <c r="N39" s="250"/>
      <c r="O39" s="251"/>
      <c r="P39" s="250"/>
      <c r="Q39" s="251"/>
      <c r="R39" s="250"/>
      <c r="S39" s="251">
        <v>19</v>
      </c>
      <c r="T39" s="250">
        <v>19</v>
      </c>
      <c r="U39" s="251">
        <v>21</v>
      </c>
      <c r="V39" s="250">
        <v>17</v>
      </c>
      <c r="W39" s="251">
        <v>21</v>
      </c>
      <c r="X39" s="250"/>
      <c r="Y39" s="251"/>
      <c r="Z39" s="250"/>
      <c r="AA39" s="251"/>
      <c r="AB39" s="253"/>
      <c r="AC39" s="251"/>
      <c r="AD39" s="250"/>
      <c r="AE39" s="251">
        <v>11</v>
      </c>
      <c r="AF39" s="253">
        <v>19</v>
      </c>
      <c r="AG39" s="251"/>
      <c r="AH39" s="253"/>
      <c r="AI39" s="251">
        <v>14</v>
      </c>
      <c r="AJ39" s="254">
        <v>257</v>
      </c>
      <c r="AK39" s="500">
        <v>16</v>
      </c>
      <c r="AL39" s="501">
        <f>RANK(AJ39,$AJ$3:$AJ$53)</f>
        <v>13</v>
      </c>
    </row>
    <row r="40" spans="1:38" ht="15" customHeight="1">
      <c r="A40" s="505"/>
      <c r="B40" s="255">
        <v>12</v>
      </c>
      <c r="C40" s="256"/>
      <c r="D40" s="257"/>
      <c r="E40" s="258"/>
      <c r="F40" s="257"/>
      <c r="G40" s="258"/>
      <c r="H40" s="257"/>
      <c r="I40" s="258"/>
      <c r="J40" s="255"/>
      <c r="K40" s="256"/>
      <c r="L40" s="257"/>
      <c r="M40" s="258"/>
      <c r="N40" s="257"/>
      <c r="O40" s="258"/>
      <c r="P40" s="257"/>
      <c r="Q40" s="258"/>
      <c r="R40" s="257"/>
      <c r="S40" s="258">
        <v>15</v>
      </c>
      <c r="T40" s="257"/>
      <c r="U40" s="258">
        <v>14</v>
      </c>
      <c r="V40" s="257"/>
      <c r="W40" s="258">
        <v>13</v>
      </c>
      <c r="X40" s="257"/>
      <c r="Y40" s="258"/>
      <c r="Z40" s="257"/>
      <c r="AA40" s="258"/>
      <c r="AB40" s="259"/>
      <c r="AC40" s="258"/>
      <c r="AD40" s="257"/>
      <c r="AE40" s="260">
        <v>10</v>
      </c>
      <c r="AF40" s="259">
        <v>12</v>
      </c>
      <c r="AG40" s="258"/>
      <c r="AH40" s="259"/>
      <c r="AI40" s="258"/>
      <c r="AJ40" s="261"/>
      <c r="AK40" s="500"/>
      <c r="AL40" s="501" t="e">
        <f>RANK(AX40,$M$5:$M$17)</f>
        <v>#N/A</v>
      </c>
    </row>
    <row r="41" spans="1:38" ht="15" customHeight="1" thickBot="1">
      <c r="A41" s="505"/>
      <c r="B41" s="270"/>
      <c r="C41" s="271"/>
      <c r="D41" s="272"/>
      <c r="E41" s="273"/>
      <c r="F41" s="272"/>
      <c r="G41" s="273"/>
      <c r="H41" s="272"/>
      <c r="I41" s="273"/>
      <c r="J41" s="270"/>
      <c r="K41" s="271"/>
      <c r="L41" s="272"/>
      <c r="M41" s="273"/>
      <c r="N41" s="272"/>
      <c r="O41" s="273"/>
      <c r="P41" s="272"/>
      <c r="Q41" s="273"/>
      <c r="R41" s="272"/>
      <c r="S41" s="273"/>
      <c r="T41" s="272"/>
      <c r="U41" s="276">
        <v>11</v>
      </c>
      <c r="V41" s="272"/>
      <c r="W41" s="276">
        <v>11</v>
      </c>
      <c r="X41" s="272"/>
      <c r="Y41" s="273"/>
      <c r="Z41" s="272"/>
      <c r="AA41" s="273"/>
      <c r="AB41" s="274"/>
      <c r="AC41" s="273"/>
      <c r="AD41" s="272"/>
      <c r="AE41" s="276">
        <v>8</v>
      </c>
      <c r="AF41" s="274"/>
      <c r="AG41" s="273"/>
      <c r="AH41" s="274"/>
      <c r="AI41" s="273"/>
      <c r="AJ41" s="267"/>
      <c r="AK41" s="500"/>
      <c r="AL41" s="501" t="e">
        <f>RANK(AX41,$M$5:$M$17)</f>
        <v>#N/A</v>
      </c>
    </row>
    <row r="42" spans="1:38" ht="15" customHeight="1" thickBot="1">
      <c r="A42" s="499" t="s">
        <v>598</v>
      </c>
      <c r="B42" s="248"/>
      <c r="C42" s="249"/>
      <c r="D42" s="250">
        <v>16</v>
      </c>
      <c r="E42" s="251">
        <v>16</v>
      </c>
      <c r="F42" s="250"/>
      <c r="G42" s="251"/>
      <c r="H42" s="250">
        <v>15</v>
      </c>
      <c r="I42" s="251"/>
      <c r="J42" s="248">
        <v>19</v>
      </c>
      <c r="K42" s="249"/>
      <c r="L42" s="250">
        <v>24</v>
      </c>
      <c r="M42" s="251"/>
      <c r="N42" s="250"/>
      <c r="O42" s="251"/>
      <c r="P42" s="250"/>
      <c r="Q42" s="251"/>
      <c r="R42" s="250">
        <v>16</v>
      </c>
      <c r="S42" s="251"/>
      <c r="T42" s="250"/>
      <c r="U42" s="251"/>
      <c r="V42" s="250"/>
      <c r="W42" s="251"/>
      <c r="X42" s="250"/>
      <c r="Y42" s="251"/>
      <c r="Z42" s="250"/>
      <c r="AA42" s="251"/>
      <c r="AB42" s="253">
        <v>15</v>
      </c>
      <c r="AC42" s="251">
        <v>16</v>
      </c>
      <c r="AD42" s="250">
        <v>10</v>
      </c>
      <c r="AE42" s="251"/>
      <c r="AF42" s="253">
        <v>16</v>
      </c>
      <c r="AG42" s="251"/>
      <c r="AH42" s="253">
        <v>16</v>
      </c>
      <c r="AI42" s="251"/>
      <c r="AJ42" s="254">
        <f>SUM(B42:AI44)</f>
        <v>208</v>
      </c>
      <c r="AK42" s="500">
        <f>COUNT(B42:AI44)</f>
        <v>13</v>
      </c>
      <c r="AL42" s="501">
        <f>RANK(AJ42,$AJ$3:$AJ$53)</f>
        <v>16</v>
      </c>
    </row>
    <row r="43" spans="1:38" ht="15" customHeight="1">
      <c r="A43" s="499"/>
      <c r="B43" s="255"/>
      <c r="C43" s="256"/>
      <c r="D43" s="257"/>
      <c r="E43" s="251">
        <v>16</v>
      </c>
      <c r="F43" s="257"/>
      <c r="G43" s="258"/>
      <c r="H43" s="257"/>
      <c r="I43" s="258"/>
      <c r="J43" s="255"/>
      <c r="K43" s="256"/>
      <c r="L43" s="257"/>
      <c r="M43" s="258"/>
      <c r="N43" s="257"/>
      <c r="O43" s="258"/>
      <c r="P43" s="257"/>
      <c r="Q43" s="258"/>
      <c r="R43" s="257"/>
      <c r="S43" s="258"/>
      <c r="T43" s="257"/>
      <c r="U43" s="258"/>
      <c r="V43" s="257"/>
      <c r="W43" s="258"/>
      <c r="X43" s="257"/>
      <c r="Y43" s="258"/>
      <c r="Z43" s="257"/>
      <c r="AA43" s="258"/>
      <c r="AB43" s="259"/>
      <c r="AC43" s="258"/>
      <c r="AD43" s="257"/>
      <c r="AE43" s="258"/>
      <c r="AF43" s="259"/>
      <c r="AG43" s="258"/>
      <c r="AH43" s="259">
        <v>13</v>
      </c>
      <c r="AI43" s="258"/>
      <c r="AJ43" s="261"/>
      <c r="AK43" s="500"/>
      <c r="AL43" s="501" t="e">
        <f>RANK(AX43,$M$5:$M$17)</f>
        <v>#N/A</v>
      </c>
    </row>
    <row r="44" spans="1:38" ht="15" customHeight="1" thickBot="1">
      <c r="A44" s="499"/>
      <c r="B44" s="270"/>
      <c r="C44" s="271"/>
      <c r="D44" s="272"/>
      <c r="E44" s="273"/>
      <c r="F44" s="272"/>
      <c r="G44" s="273"/>
      <c r="H44" s="272"/>
      <c r="I44" s="273"/>
      <c r="J44" s="270"/>
      <c r="K44" s="271"/>
      <c r="L44" s="272"/>
      <c r="M44" s="273"/>
      <c r="N44" s="272"/>
      <c r="O44" s="273"/>
      <c r="P44" s="272"/>
      <c r="Q44" s="273"/>
      <c r="R44" s="272"/>
      <c r="S44" s="273"/>
      <c r="T44" s="272"/>
      <c r="U44" s="273"/>
      <c r="V44" s="272"/>
      <c r="W44" s="273"/>
      <c r="X44" s="272"/>
      <c r="Y44" s="273"/>
      <c r="Z44" s="272"/>
      <c r="AA44" s="273"/>
      <c r="AB44" s="274"/>
      <c r="AC44" s="273"/>
      <c r="AD44" s="272"/>
      <c r="AE44" s="273"/>
      <c r="AF44" s="274"/>
      <c r="AG44" s="273"/>
      <c r="AH44" s="274"/>
      <c r="AI44" s="273"/>
      <c r="AJ44" s="267"/>
      <c r="AK44" s="500"/>
      <c r="AL44" s="501" t="e">
        <f>RANK(AX44,$M$5:$M$17)</f>
        <v>#N/A</v>
      </c>
    </row>
    <row r="45" spans="1:38" ht="15" customHeight="1">
      <c r="A45" s="502" t="s">
        <v>599</v>
      </c>
      <c r="B45" s="248">
        <v>27</v>
      </c>
      <c r="C45" s="249"/>
      <c r="D45" s="250">
        <v>19</v>
      </c>
      <c r="E45" s="251"/>
      <c r="F45" s="250"/>
      <c r="G45" s="251"/>
      <c r="H45" s="250"/>
      <c r="I45" s="251">
        <v>27</v>
      </c>
      <c r="J45" s="248">
        <v>21</v>
      </c>
      <c r="K45" s="249"/>
      <c r="L45" s="250">
        <v>19</v>
      </c>
      <c r="M45" s="251"/>
      <c r="N45" s="250"/>
      <c r="O45" s="251">
        <v>27</v>
      </c>
      <c r="P45" s="250"/>
      <c r="Q45" s="251"/>
      <c r="R45" s="250">
        <v>19</v>
      </c>
      <c r="S45" s="251">
        <v>21</v>
      </c>
      <c r="T45" s="250"/>
      <c r="U45" s="251"/>
      <c r="V45" s="250"/>
      <c r="W45" s="251"/>
      <c r="X45" s="250"/>
      <c r="Y45" s="251">
        <v>27</v>
      </c>
      <c r="Z45" s="268">
        <v>16</v>
      </c>
      <c r="AA45" s="251"/>
      <c r="AB45" s="253">
        <v>27</v>
      </c>
      <c r="AC45" s="251"/>
      <c r="AD45" s="250">
        <v>17</v>
      </c>
      <c r="AE45" s="251">
        <v>27</v>
      </c>
      <c r="AF45" s="253">
        <v>27</v>
      </c>
      <c r="AG45" s="251"/>
      <c r="AH45" s="253"/>
      <c r="AI45" s="251">
        <v>27</v>
      </c>
      <c r="AJ45" s="254">
        <v>375</v>
      </c>
      <c r="AK45" s="500">
        <v>16</v>
      </c>
      <c r="AL45" s="501">
        <f>RANK(AJ45,$AJ$3:$AJ$53)</f>
        <v>2</v>
      </c>
    </row>
    <row r="46" spans="1:38" ht="15" customHeight="1">
      <c r="A46" s="503"/>
      <c r="B46" s="255"/>
      <c r="C46" s="256"/>
      <c r="D46" s="257"/>
      <c r="E46" s="258"/>
      <c r="F46" s="257"/>
      <c r="G46" s="258"/>
      <c r="H46" s="257"/>
      <c r="I46" s="258">
        <v>24</v>
      </c>
      <c r="J46" s="255"/>
      <c r="K46" s="256"/>
      <c r="L46" s="257"/>
      <c r="M46" s="258"/>
      <c r="N46" s="257"/>
      <c r="O46" s="258"/>
      <c r="P46" s="257"/>
      <c r="Q46" s="258"/>
      <c r="R46" s="269">
        <v>15</v>
      </c>
      <c r="S46" s="258"/>
      <c r="T46" s="257"/>
      <c r="U46" s="258"/>
      <c r="V46" s="257"/>
      <c r="W46" s="258"/>
      <c r="X46" s="257"/>
      <c r="Y46" s="258"/>
      <c r="Z46" s="257"/>
      <c r="AA46" s="258"/>
      <c r="AB46" s="259">
        <v>19</v>
      </c>
      <c r="AC46" s="258"/>
      <c r="AD46" s="269">
        <v>16</v>
      </c>
      <c r="AE46" s="260">
        <v>13</v>
      </c>
      <c r="AF46" s="259"/>
      <c r="AG46" s="258"/>
      <c r="AH46" s="259"/>
      <c r="AI46" s="258"/>
      <c r="AJ46" s="261"/>
      <c r="AK46" s="500"/>
      <c r="AL46" s="501" t="e">
        <f>RANK(AX46,$M$5:$M$17)</f>
        <v>#N/A</v>
      </c>
    </row>
    <row r="47" spans="1:38" ht="15" customHeight="1" thickBot="1">
      <c r="A47" s="504"/>
      <c r="B47" s="270"/>
      <c r="C47" s="271"/>
      <c r="D47" s="272"/>
      <c r="E47" s="273"/>
      <c r="F47" s="272"/>
      <c r="G47" s="273"/>
      <c r="H47" s="272"/>
      <c r="I47" s="273"/>
      <c r="J47" s="270"/>
      <c r="K47" s="271"/>
      <c r="L47" s="272"/>
      <c r="M47" s="273"/>
      <c r="N47" s="272"/>
      <c r="O47" s="273"/>
      <c r="P47" s="272"/>
      <c r="Q47" s="273"/>
      <c r="R47" s="272"/>
      <c r="S47" s="273"/>
      <c r="T47" s="272"/>
      <c r="U47" s="273"/>
      <c r="V47" s="272"/>
      <c r="W47" s="273"/>
      <c r="X47" s="272"/>
      <c r="Y47" s="273"/>
      <c r="Z47" s="272"/>
      <c r="AA47" s="273"/>
      <c r="AB47" s="274"/>
      <c r="AC47" s="273"/>
      <c r="AD47" s="272"/>
      <c r="AE47" s="273"/>
      <c r="AF47" s="274"/>
      <c r="AG47" s="273"/>
      <c r="AH47" s="274"/>
      <c r="AI47" s="273"/>
      <c r="AJ47" s="267"/>
      <c r="AK47" s="500"/>
      <c r="AL47" s="501" t="e">
        <f>RANK(AX47,$M$5:$M$17)</f>
        <v>#N/A</v>
      </c>
    </row>
    <row r="48" spans="1:38" ht="15" customHeight="1">
      <c r="A48" s="499" t="s">
        <v>600</v>
      </c>
      <c r="B48" s="248"/>
      <c r="C48" s="275">
        <v>13</v>
      </c>
      <c r="D48" s="250"/>
      <c r="E48" s="251">
        <v>27</v>
      </c>
      <c r="F48" s="250"/>
      <c r="G48" s="251"/>
      <c r="H48" s="250">
        <v>27</v>
      </c>
      <c r="I48" s="251">
        <v>16</v>
      </c>
      <c r="J48" s="248"/>
      <c r="K48" s="249">
        <v>27</v>
      </c>
      <c r="L48" s="250"/>
      <c r="M48" s="251"/>
      <c r="N48" s="250">
        <v>21</v>
      </c>
      <c r="O48" s="251"/>
      <c r="P48" s="250"/>
      <c r="Q48" s="251">
        <v>27</v>
      </c>
      <c r="R48" s="250">
        <v>24</v>
      </c>
      <c r="S48" s="251">
        <v>24</v>
      </c>
      <c r="T48" s="250"/>
      <c r="U48" s="251"/>
      <c r="V48" s="250"/>
      <c r="W48" s="251"/>
      <c r="X48" s="250">
        <v>19</v>
      </c>
      <c r="Y48" s="251"/>
      <c r="Z48" s="250"/>
      <c r="AA48" s="251"/>
      <c r="AB48" s="253"/>
      <c r="AC48" s="251">
        <v>21</v>
      </c>
      <c r="AD48" s="250">
        <v>24</v>
      </c>
      <c r="AE48" s="252">
        <v>16</v>
      </c>
      <c r="AF48" s="253"/>
      <c r="AG48" s="251">
        <v>17</v>
      </c>
      <c r="AH48" s="253">
        <v>27</v>
      </c>
      <c r="AI48" s="251">
        <v>16</v>
      </c>
      <c r="AJ48" s="254">
        <v>358</v>
      </c>
      <c r="AK48" s="500">
        <v>16</v>
      </c>
      <c r="AL48" s="501">
        <f>RANK(AJ48,$AJ$3:$AJ$53)</f>
        <v>4</v>
      </c>
    </row>
    <row r="49" spans="1:38" ht="15" customHeight="1">
      <c r="A49" s="499"/>
      <c r="B49" s="255"/>
      <c r="C49" s="256"/>
      <c r="D49" s="257"/>
      <c r="E49" s="258">
        <v>24</v>
      </c>
      <c r="F49" s="257"/>
      <c r="G49" s="258"/>
      <c r="H49" s="257"/>
      <c r="I49" s="260">
        <v>15</v>
      </c>
      <c r="J49" s="255"/>
      <c r="K49" s="256"/>
      <c r="L49" s="257"/>
      <c r="M49" s="258"/>
      <c r="N49" s="257"/>
      <c r="O49" s="258"/>
      <c r="P49" s="257"/>
      <c r="Q49" s="258"/>
      <c r="R49" s="257"/>
      <c r="S49" s="258"/>
      <c r="T49" s="257"/>
      <c r="U49" s="258"/>
      <c r="V49" s="257"/>
      <c r="W49" s="258"/>
      <c r="X49" s="257"/>
      <c r="Y49" s="258"/>
      <c r="Z49" s="257"/>
      <c r="AA49" s="258"/>
      <c r="AB49" s="259"/>
      <c r="AC49" s="258">
        <v>17</v>
      </c>
      <c r="AD49" s="257"/>
      <c r="AE49" s="260">
        <v>15</v>
      </c>
      <c r="AF49" s="259"/>
      <c r="AG49" s="258"/>
      <c r="AH49" s="259"/>
      <c r="AI49" s="258"/>
      <c r="AJ49" s="261"/>
      <c r="AK49" s="500"/>
      <c r="AL49" s="501" t="e">
        <f>RANK(AX49,$M$5:$M$17)</f>
        <v>#N/A</v>
      </c>
    </row>
    <row r="50" spans="1:38" ht="15" customHeight="1" thickBot="1">
      <c r="A50" s="499"/>
      <c r="B50" s="270"/>
      <c r="C50" s="271"/>
      <c r="D50" s="272"/>
      <c r="E50" s="273"/>
      <c r="F50" s="272"/>
      <c r="G50" s="273"/>
      <c r="H50" s="272"/>
      <c r="I50" s="273"/>
      <c r="J50" s="270"/>
      <c r="K50" s="271"/>
      <c r="L50" s="272"/>
      <c r="M50" s="273"/>
      <c r="N50" s="272"/>
      <c r="O50" s="273"/>
      <c r="P50" s="272"/>
      <c r="Q50" s="273"/>
      <c r="R50" s="272"/>
      <c r="S50" s="273"/>
      <c r="T50" s="272"/>
      <c r="U50" s="273"/>
      <c r="V50" s="272"/>
      <c r="W50" s="273"/>
      <c r="X50" s="272"/>
      <c r="Y50" s="273"/>
      <c r="Z50" s="272"/>
      <c r="AA50" s="273"/>
      <c r="AB50" s="274"/>
      <c r="AC50" s="273"/>
      <c r="AD50" s="272"/>
      <c r="AE50" s="273"/>
      <c r="AF50" s="274"/>
      <c r="AG50" s="273"/>
      <c r="AH50" s="274"/>
      <c r="AI50" s="273"/>
      <c r="AJ50" s="267"/>
      <c r="AK50" s="500"/>
      <c r="AL50" s="501" t="e">
        <f>RANK(AX50,$M$5:$M$17)</f>
        <v>#N/A</v>
      </c>
    </row>
    <row r="51" spans="1:38" ht="15" customHeight="1">
      <c r="A51" s="498" t="s">
        <v>104</v>
      </c>
      <c r="B51" s="248">
        <v>24</v>
      </c>
      <c r="C51" s="249"/>
      <c r="D51" s="250">
        <v>15</v>
      </c>
      <c r="E51" s="251"/>
      <c r="F51" s="250">
        <v>21</v>
      </c>
      <c r="G51" s="251">
        <v>27</v>
      </c>
      <c r="H51" s="250"/>
      <c r="I51" s="251"/>
      <c r="J51" s="248"/>
      <c r="K51" s="249"/>
      <c r="L51" s="250"/>
      <c r="M51" s="251"/>
      <c r="N51" s="250"/>
      <c r="O51" s="251"/>
      <c r="P51" s="250"/>
      <c r="Q51" s="251"/>
      <c r="R51" s="250"/>
      <c r="S51" s="251"/>
      <c r="T51" s="250">
        <v>21</v>
      </c>
      <c r="U51" s="251">
        <v>27</v>
      </c>
      <c r="V51" s="250">
        <v>24</v>
      </c>
      <c r="W51" s="251">
        <v>27</v>
      </c>
      <c r="X51" s="250"/>
      <c r="Y51" s="251"/>
      <c r="Z51" s="250">
        <v>17</v>
      </c>
      <c r="AA51" s="251">
        <v>27</v>
      </c>
      <c r="AB51" s="253"/>
      <c r="AC51" s="251">
        <v>24</v>
      </c>
      <c r="AD51" s="250"/>
      <c r="AE51" s="251"/>
      <c r="AF51" s="253">
        <v>15</v>
      </c>
      <c r="AG51" s="251">
        <v>24</v>
      </c>
      <c r="AH51" s="253">
        <v>14</v>
      </c>
      <c r="AI51" s="251"/>
      <c r="AJ51" s="254">
        <v>348</v>
      </c>
      <c r="AK51" s="500">
        <f>COUNT(B51:AI53)</f>
        <v>19</v>
      </c>
      <c r="AL51" s="501">
        <f>RANK(AJ51,$AJ$3:$AJ$53)</f>
        <v>5</v>
      </c>
    </row>
    <row r="52" spans="1:38" ht="15" customHeight="1">
      <c r="A52" s="499"/>
      <c r="B52" s="255"/>
      <c r="C52" s="256"/>
      <c r="D52" s="257"/>
      <c r="E52" s="258"/>
      <c r="F52" s="257"/>
      <c r="G52" s="258"/>
      <c r="H52" s="257"/>
      <c r="I52" s="258"/>
      <c r="J52" s="255"/>
      <c r="K52" s="256"/>
      <c r="L52" s="257"/>
      <c r="M52" s="258"/>
      <c r="N52" s="257"/>
      <c r="O52" s="258"/>
      <c r="P52" s="257"/>
      <c r="Q52" s="258"/>
      <c r="R52" s="257"/>
      <c r="S52" s="258"/>
      <c r="T52" s="257"/>
      <c r="U52" s="258">
        <v>24</v>
      </c>
      <c r="V52" s="257"/>
      <c r="W52" s="258">
        <v>17</v>
      </c>
      <c r="X52" s="257"/>
      <c r="Y52" s="258"/>
      <c r="Z52" s="257"/>
      <c r="AA52" s="258"/>
      <c r="AB52" s="259"/>
      <c r="AC52" s="258"/>
      <c r="AD52" s="257"/>
      <c r="AE52" s="258"/>
      <c r="AF52" s="260">
        <v>11</v>
      </c>
      <c r="AG52" s="258"/>
      <c r="AH52" s="259"/>
      <c r="AI52" s="258"/>
      <c r="AJ52" s="261"/>
      <c r="AK52" s="500"/>
      <c r="AL52" s="501" t="e">
        <f>RANK(AX52,$M$5:$M$17)</f>
        <v>#N/A</v>
      </c>
    </row>
    <row r="53" spans="1:38" ht="15" customHeight="1" thickBot="1">
      <c r="A53" s="499"/>
      <c r="B53" s="270"/>
      <c r="C53" s="271"/>
      <c r="D53" s="272"/>
      <c r="E53" s="273"/>
      <c r="F53" s="272"/>
      <c r="G53" s="273"/>
      <c r="H53" s="272"/>
      <c r="I53" s="273"/>
      <c r="J53" s="270"/>
      <c r="K53" s="271"/>
      <c r="L53" s="272"/>
      <c r="M53" s="273"/>
      <c r="N53" s="272"/>
      <c r="O53" s="273"/>
      <c r="P53" s="272"/>
      <c r="Q53" s="273"/>
      <c r="R53" s="272"/>
      <c r="S53" s="273"/>
      <c r="T53" s="272"/>
      <c r="U53" s="276">
        <v>12</v>
      </c>
      <c r="V53" s="272"/>
      <c r="W53" s="276">
        <v>14</v>
      </c>
      <c r="X53" s="272"/>
      <c r="Y53" s="273"/>
      <c r="Z53" s="272"/>
      <c r="AA53" s="273"/>
      <c r="AB53" s="274"/>
      <c r="AC53" s="273"/>
      <c r="AD53" s="272"/>
      <c r="AE53" s="273"/>
      <c r="AF53" s="274"/>
      <c r="AG53" s="273"/>
      <c r="AH53" s="274"/>
      <c r="AI53" s="273"/>
      <c r="AJ53" s="267"/>
      <c r="AK53" s="500"/>
      <c r="AL53" s="501" t="e">
        <f>RANK(AX53,$M$5:$M$17)</f>
        <v>#N/A</v>
      </c>
    </row>
  </sheetData>
  <sheetProtection/>
  <mergeCells count="52">
    <mergeCell ref="A1:A2"/>
    <mergeCell ref="A3:A5"/>
    <mergeCell ref="AK3:AK5"/>
    <mergeCell ref="AL3:AL5"/>
    <mergeCell ref="A6:A8"/>
    <mergeCell ref="AK6:AK8"/>
    <mergeCell ref="AL6:AL8"/>
    <mergeCell ref="A9:A11"/>
    <mergeCell ref="AK9:AK11"/>
    <mergeCell ref="AL9:AL11"/>
    <mergeCell ref="A12:A14"/>
    <mergeCell ref="AK12:AK14"/>
    <mergeCell ref="AL12:AL14"/>
    <mergeCell ref="A15:A17"/>
    <mergeCell ref="AK15:AK17"/>
    <mergeCell ref="AL15:AL17"/>
    <mergeCell ref="A18:A20"/>
    <mergeCell ref="AK18:AK20"/>
    <mergeCell ref="AL18:AL20"/>
    <mergeCell ref="A21:A23"/>
    <mergeCell ref="AK21:AK23"/>
    <mergeCell ref="AL21:AL23"/>
    <mergeCell ref="A24:A26"/>
    <mergeCell ref="AK24:AK26"/>
    <mergeCell ref="AL24:AL26"/>
    <mergeCell ref="A27:A29"/>
    <mergeCell ref="AK27:AK29"/>
    <mergeCell ref="AL27:AL29"/>
    <mergeCell ref="A30:A32"/>
    <mergeCell ref="AK30:AK32"/>
    <mergeCell ref="AL30:AL32"/>
    <mergeCell ref="A33:A35"/>
    <mergeCell ref="AK33:AK35"/>
    <mergeCell ref="AL33:AL35"/>
    <mergeCell ref="A36:A38"/>
    <mergeCell ref="AK36:AK38"/>
    <mergeCell ref="AL36:AL38"/>
    <mergeCell ref="A39:A41"/>
    <mergeCell ref="AK39:AK41"/>
    <mergeCell ref="AL39:AL41"/>
    <mergeCell ref="A42:A44"/>
    <mergeCell ref="AK42:AK44"/>
    <mergeCell ref="AL42:AL44"/>
    <mergeCell ref="A51:A53"/>
    <mergeCell ref="AK51:AK53"/>
    <mergeCell ref="AL51:AL53"/>
    <mergeCell ref="A45:A47"/>
    <mergeCell ref="AK45:AK47"/>
    <mergeCell ref="AL45:AL47"/>
    <mergeCell ref="A48:A50"/>
    <mergeCell ref="AK48:AK50"/>
    <mergeCell ref="AL48:AL5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finish</dc:creator>
  <cp:keywords/>
  <dc:description/>
  <cp:lastModifiedBy>User</cp:lastModifiedBy>
  <cp:lastPrinted>2012-05-22T10:21:38Z</cp:lastPrinted>
  <dcterms:created xsi:type="dcterms:W3CDTF">2012-05-22T10:16:19Z</dcterms:created>
  <dcterms:modified xsi:type="dcterms:W3CDTF">2012-05-28T07:50:40Z</dcterms:modified>
  <cp:category/>
  <cp:version/>
  <cp:contentType/>
  <cp:contentStatus/>
</cp:coreProperties>
</file>